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學校午餐\食譜\115-1確認菜單\"/>
    </mc:Choice>
  </mc:AlternateContent>
  <bookViews>
    <workbookView xWindow="-105" yWindow="-105" windowWidth="23250" windowHeight="12570" firstSheet="1" activeTab="1"/>
  </bookViews>
  <sheets>
    <sheet name="2" sheetId="5" state="hidden" r:id="rId1"/>
    <sheet name="1週" sheetId="7" r:id="rId2"/>
    <sheet name="1素週" sheetId="8" r:id="rId3"/>
  </sheets>
  <definedNames>
    <definedName name="_xlnm.Print_Area" localSheetId="2">'1素週'!$A$1:$AE$43</definedName>
    <definedName name="_xlnm.Print_Area" localSheetId="1">'1週'!$A$1:$AE$44</definedName>
    <definedName name="_xlnm.Print_Area" localSheetId="0">'2'!$A$1:$AE$40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C41" i="8" l="1"/>
  <c r="W41" i="8"/>
  <c r="Q41" i="8"/>
  <c r="K41" i="8"/>
  <c r="E41" i="8"/>
  <c r="AC42" i="7"/>
  <c r="AF35" i="8" l="1"/>
  <c r="H2" i="8"/>
  <c r="N2" i="8" s="1"/>
  <c r="T2" i="8" s="1"/>
  <c r="Z2" i="8" s="1"/>
  <c r="W42" i="7"/>
  <c r="Q42" i="7"/>
  <c r="K42" i="7"/>
  <c r="E42" i="7"/>
  <c r="Y32" i="7"/>
  <c r="M32" i="7"/>
  <c r="Y31" i="7"/>
  <c r="M31" i="7"/>
  <c r="S30" i="7"/>
  <c r="S29" i="7"/>
  <c r="M29" i="7"/>
  <c r="Y28" i="7"/>
  <c r="Y27" i="7"/>
  <c r="Y26" i="7"/>
  <c r="Y25" i="7"/>
  <c r="Y24" i="7"/>
  <c r="Y23" i="7"/>
  <c r="Y22" i="7"/>
  <c r="AE21" i="7"/>
  <c r="Y21" i="7"/>
  <c r="S21" i="7"/>
  <c r="M21" i="7"/>
  <c r="S19" i="7"/>
  <c r="S16" i="7"/>
  <c r="S15" i="7"/>
  <c r="M15" i="7"/>
  <c r="Y10" i="7"/>
  <c r="M10" i="7"/>
  <c r="AF36" i="7" s="1"/>
  <c r="Y9" i="7"/>
  <c r="Y8" i="7"/>
  <c r="Y7" i="7"/>
  <c r="S7" i="7"/>
  <c r="H2" i="7"/>
  <c r="N2" i="7" s="1"/>
  <c r="T2" i="7" s="1"/>
  <c r="Z2" i="7" s="1"/>
  <c r="AC38" i="5" l="1"/>
  <c r="W38" i="5"/>
  <c r="Q38" i="5"/>
  <c r="K38" i="5"/>
  <c r="E38" i="5"/>
  <c r="AF32" i="5"/>
  <c r="AF31" i="5"/>
  <c r="AA31" i="5"/>
  <c r="U31" i="5"/>
  <c r="O31" i="5"/>
  <c r="I31" i="5"/>
  <c r="C31" i="5"/>
  <c r="T2" i="5"/>
  <c r="Z2" i="5" s="1"/>
  <c r="N2" i="5"/>
  <c r="H2" i="5"/>
</calcChain>
</file>

<file path=xl/sharedStrings.xml><?xml version="1.0" encoding="utf-8"?>
<sst xmlns="http://schemas.openxmlformats.org/spreadsheetml/2006/main" count="592" uniqueCount="199">
  <si>
    <t>菜別</t>
  </si>
  <si>
    <t>人數</t>
    <phoneticPr fontId="3" type="noConversion"/>
  </si>
  <si>
    <t>食材</t>
    <phoneticPr fontId="4" type="noConversion"/>
  </si>
  <si>
    <t>供應商</t>
    <phoneticPr fontId="4" type="noConversion"/>
  </si>
  <si>
    <t>數量(公斤)</t>
    <phoneticPr fontId="4" type="noConversion"/>
  </si>
  <si>
    <t>單價</t>
    <phoneticPr fontId="4" type="noConversion"/>
  </si>
  <si>
    <t>合計</t>
    <phoneticPr fontId="4" type="noConversion"/>
  </si>
  <si>
    <t>主食</t>
  </si>
  <si>
    <t>糙米飯</t>
  </si>
  <si>
    <t>主菜</t>
  </si>
  <si>
    <t>副菜</t>
  </si>
  <si>
    <t>青菜</t>
  </si>
  <si>
    <t>有機蔬菜</t>
  </si>
  <si>
    <t>春之谷</t>
    <phoneticPr fontId="3" type="noConversion"/>
  </si>
  <si>
    <t>湯品</t>
  </si>
  <si>
    <t>合計:</t>
    <phoneticPr fontId="4" type="noConversion"/>
  </si>
  <si>
    <t>計:</t>
    <phoneticPr fontId="4" type="noConversion"/>
  </si>
  <si>
    <t>營
養
成
分
分
析</t>
    <phoneticPr fontId="1" type="noConversion"/>
  </si>
  <si>
    <t>全穀雜糧類(份)</t>
    <phoneticPr fontId="1" type="noConversion"/>
  </si>
  <si>
    <t>豆魚蛋肉類(份)</t>
    <phoneticPr fontId="1" type="noConversion"/>
  </si>
  <si>
    <t>蔬菜類(份)</t>
    <phoneticPr fontId="1" type="noConversion"/>
  </si>
  <si>
    <t>水果類(份)</t>
    <phoneticPr fontId="1" type="noConversion"/>
  </si>
  <si>
    <t>乳品類(份)</t>
    <phoneticPr fontId="3" type="noConversion"/>
  </si>
  <si>
    <t>油脂與堅果種子類(份)</t>
    <phoneticPr fontId="1" type="noConversion"/>
  </si>
  <si>
    <t>熱量(仟卡)</t>
    <phoneticPr fontId="1" type="noConversion"/>
  </si>
  <si>
    <t>※食材來源一律採用國產豬肉、牛肉</t>
    <phoneticPr fontId="3" type="noConversion"/>
  </si>
  <si>
    <t>營養師:                    午餐秘書:                    主任:                      校長:</t>
    <phoneticPr fontId="4" type="noConversion"/>
  </si>
  <si>
    <t xml:space="preserve">桃園市蘆竹區南崁國中115學年第一學期學生午餐食譜設計表  第 1 週  </t>
    <phoneticPr fontId="4" type="noConversion"/>
  </si>
  <si>
    <t>三杯雞丁</t>
    <phoneticPr fontId="3" type="noConversion"/>
  </si>
  <si>
    <t>原味蒸蛋</t>
    <phoneticPr fontId="3" type="noConversion"/>
  </si>
  <si>
    <t>田園蔬菜湯</t>
    <phoneticPr fontId="3" type="noConversion"/>
  </si>
  <si>
    <t>培根四季豆</t>
    <phoneticPr fontId="3" type="noConversion"/>
  </si>
  <si>
    <t>山藥蓮子湯</t>
    <phoneticPr fontId="3" type="noConversion"/>
  </si>
  <si>
    <t>什錦炒麵</t>
    <phoneticPr fontId="3" type="noConversion"/>
  </si>
  <si>
    <t>檸檬雞翅</t>
    <phoneticPr fontId="3" type="noConversion"/>
  </si>
  <si>
    <t>紅燒什錦</t>
    <phoneticPr fontId="3" type="noConversion"/>
  </si>
  <si>
    <t>酸辣湯</t>
    <phoneticPr fontId="3" type="noConversion"/>
  </si>
  <si>
    <t>雙花什錦</t>
    <phoneticPr fontId="3" type="noConversion"/>
  </si>
  <si>
    <t>紅豆薏仁湯</t>
    <phoneticPr fontId="3" type="noConversion"/>
  </si>
  <si>
    <t>燕麥飯</t>
  </si>
  <si>
    <t>燕麥*</t>
  </si>
  <si>
    <t>信芳</t>
  </si>
  <si>
    <t>15 KG</t>
  </si>
  <si>
    <t>骨腿丁(CAS)&lt;超秦&gt;</t>
  </si>
  <si>
    <t>超秦</t>
  </si>
  <si>
    <t>瘦夾心肉(絞)&lt;桃園&gt;</t>
  </si>
  <si>
    <t>永軒公司</t>
  </si>
  <si>
    <t>細油麵</t>
  </si>
  <si>
    <t>東寶食品有限公司</t>
  </si>
  <si>
    <t>滷肉排</t>
  </si>
  <si>
    <t>雞丁(CAS)&lt;超秦&gt;</t>
  </si>
  <si>
    <t>恆春大和合作社</t>
  </si>
  <si>
    <t>35 KG</t>
  </si>
  <si>
    <t>高麗菜(QRC)+</t>
  </si>
  <si>
    <t>崙東果菜生產合作社</t>
  </si>
  <si>
    <t>香里</t>
  </si>
  <si>
    <t>麵腸(切片)&lt;津悅&gt;</t>
  </si>
  <si>
    <t>津悅食品有限公司</t>
  </si>
  <si>
    <t>豆干丁(非基改)&lt;中港興&gt;</t>
  </si>
  <si>
    <t>中港興食品有限公司</t>
  </si>
  <si>
    <t>瘦夾心肉絲&lt;桃園&gt;</t>
  </si>
  <si>
    <t>30 KG</t>
  </si>
  <si>
    <t>薑片</t>
  </si>
  <si>
    <t>安平蔥蒜行</t>
  </si>
  <si>
    <t>1 KG</t>
  </si>
  <si>
    <t>杏鮑菇頭(QRC)</t>
  </si>
  <si>
    <t>廖文經-大發農場</t>
  </si>
  <si>
    <t>絞上肉&lt;桃園&gt;</t>
  </si>
  <si>
    <t>絞蒜頭</t>
  </si>
  <si>
    <t>蒜仁</t>
  </si>
  <si>
    <t>1.5 KG</t>
  </si>
  <si>
    <t>茄子(QRC)&lt;正暘&gt;</t>
  </si>
  <si>
    <t>紅蘿蔔(QRC)</t>
  </si>
  <si>
    <t>謝浚璿</t>
  </si>
  <si>
    <t>10 KG</t>
  </si>
  <si>
    <t>滷包(大)(10個)&lt;老公仔標&gt;</t>
  </si>
  <si>
    <t>統隆企業有限公司</t>
  </si>
  <si>
    <t>1 包</t>
  </si>
  <si>
    <t>絞紅蔥頭</t>
  </si>
  <si>
    <t>2 KG</t>
  </si>
  <si>
    <t>3 KG</t>
  </si>
  <si>
    <t>調合麻油&lt;李燈燦&gt;(3L)</t>
  </si>
  <si>
    <t>李燈燦製油廠</t>
  </si>
  <si>
    <t>1 桶</t>
  </si>
  <si>
    <t>乾香菇絲</t>
  </si>
  <si>
    <t>黃瑞霖</t>
  </si>
  <si>
    <t>乾蝦仁</t>
  </si>
  <si>
    <t>正興行</t>
  </si>
  <si>
    <t>紅辣椒</t>
  </si>
  <si>
    <t>0.3 KG</t>
  </si>
  <si>
    <t>洗選蛋&lt;東杰&gt;</t>
  </si>
  <si>
    <t>東杰蛋品有限公司</t>
  </si>
  <si>
    <t>四季豆(CAS)&lt;富士鮮品&gt;</t>
  </si>
  <si>
    <t>富士鮮品股份有限公司</t>
  </si>
  <si>
    <t>198 KG</t>
  </si>
  <si>
    <t>青花菜(CAS)&lt;嘉鹿&gt;</t>
  </si>
  <si>
    <t>嘉鹿果菜生產合作社</t>
  </si>
  <si>
    <t>70 KG</t>
  </si>
  <si>
    <t>嘉一香</t>
  </si>
  <si>
    <t>8 包</t>
  </si>
  <si>
    <t>檸檬</t>
  </si>
  <si>
    <t>8 KG</t>
  </si>
  <si>
    <t>白花菜(CAS)&lt;嘉鹿&gt;</t>
  </si>
  <si>
    <t>50 KG</t>
  </si>
  <si>
    <t>木耳絲(有機)</t>
  </si>
  <si>
    <t>彥廷農場</t>
  </si>
  <si>
    <t>6 KG</t>
  </si>
  <si>
    <t>檸檬汁(濃縮)(960c.c)</t>
  </si>
  <si>
    <t>紅花牌</t>
  </si>
  <si>
    <t>6 瓶</t>
  </si>
  <si>
    <t>木耳朵(有機)</t>
  </si>
  <si>
    <t>雪碧汽水</t>
  </si>
  <si>
    <t>全聯社</t>
  </si>
  <si>
    <t>4 瓶</t>
  </si>
  <si>
    <t>玉米筍(QRC)&lt;旭暘&gt;</t>
  </si>
  <si>
    <t>林琪鏵</t>
  </si>
  <si>
    <t>12 KG</t>
  </si>
  <si>
    <t>白芝麻(500g)</t>
  </si>
  <si>
    <t>吉羊</t>
  </si>
  <si>
    <t>薑絲</t>
  </si>
  <si>
    <t>大白菜(QRC)+</t>
  </si>
  <si>
    <t>南投縣農產合作社</t>
  </si>
  <si>
    <t>宏圃蔬果運銷合作社</t>
  </si>
  <si>
    <t>玉米粒(CAS)&lt;嘉鹿&gt;</t>
  </si>
  <si>
    <t>豬血(台灣)</t>
  </si>
  <si>
    <t>劉美惠</t>
  </si>
  <si>
    <t>台糖(25K)</t>
  </si>
  <si>
    <t>日陞食品有限公司</t>
  </si>
  <si>
    <t>2 包</t>
  </si>
  <si>
    <t>薄軟豆腐(非基改)&lt;中港興&gt;</t>
  </si>
  <si>
    <t>枸杞(0.6K)</t>
  </si>
  <si>
    <t>元榮有限公司</t>
  </si>
  <si>
    <t>脆筍絲&lt;品碩豐&gt;</t>
  </si>
  <si>
    <t>品碩豐食品行</t>
  </si>
  <si>
    <t>4 包</t>
  </si>
  <si>
    <t>香菇肉燥</t>
    <phoneticPr fontId="3" type="noConversion"/>
  </si>
  <si>
    <t>15 KG</t>
    <phoneticPr fontId="3" type="noConversion"/>
  </si>
  <si>
    <t>1.5 KG</t>
    <phoneticPr fontId="3" type="noConversion"/>
  </si>
  <si>
    <t>紅豆&lt;產銷履歷&gt;(先送</t>
    <phoneticPr fontId="3" type="noConversion"/>
  </si>
  <si>
    <t>大排(CAS)&lt;香里&gt;   1830片</t>
    <phoneticPr fontId="3" type="noConversion"/>
  </si>
  <si>
    <t>御圃</t>
    <phoneticPr fontId="3" type="noConversion"/>
  </si>
  <si>
    <t>培根碎片(3K)(CAS)&lt;嘉一香&gt;</t>
    <phoneticPr fontId="3" type="noConversion"/>
  </si>
  <si>
    <t>蓮子(乾)(0.6K)(先送</t>
    <phoneticPr fontId="3" type="noConversion"/>
  </si>
  <si>
    <t>大薏仁 (先送</t>
    <phoneticPr fontId="3" type="noConversion"/>
  </si>
  <si>
    <t>桃園市蘆竹區南崁國中115學年第一學期學生午餐食譜設計表  第 1 週   素食</t>
    <phoneticPr fontId="4" type="noConversion"/>
  </si>
  <si>
    <t>有機空心菜</t>
    <phoneticPr fontId="3" type="noConversion"/>
  </si>
  <si>
    <t>有機青江菜</t>
    <phoneticPr fontId="3" type="noConversion"/>
  </si>
  <si>
    <t>有機黑葉白菜</t>
    <phoneticPr fontId="3" type="noConversion"/>
  </si>
  <si>
    <t>102 KG</t>
    <phoneticPr fontId="3" type="noConversion"/>
  </si>
  <si>
    <t>54 KG</t>
    <phoneticPr fontId="3" type="noConversion"/>
  </si>
  <si>
    <t>三杯麵腸</t>
    <phoneticPr fontId="3" type="noConversion"/>
  </si>
  <si>
    <t>米Q糕(1.2K)&lt;中港興&gt;</t>
    <phoneticPr fontId="3" type="noConversion"/>
  </si>
  <si>
    <t>中港興</t>
    <phoneticPr fontId="3" type="noConversion"/>
  </si>
  <si>
    <t>2 包</t>
    <phoneticPr fontId="3" type="noConversion"/>
  </si>
  <si>
    <t>素肉燥(香菇拌醬)(550g)</t>
    <phoneticPr fontId="3" type="noConversion"/>
  </si>
  <si>
    <t>1 罐</t>
    <phoneticPr fontId="3" type="noConversion"/>
  </si>
  <si>
    <t>鮮菇四季豆</t>
    <phoneticPr fontId="3" type="noConversion"/>
  </si>
  <si>
    <t>雪白菇(150g)(有機)</t>
    <phoneticPr fontId="3" type="noConversion"/>
  </si>
  <si>
    <t>王樹堂</t>
    <phoneticPr fontId="3" type="noConversion"/>
  </si>
  <si>
    <t>素火腿(1K)</t>
    <phoneticPr fontId="3" type="noConversion"/>
  </si>
  <si>
    <t>佛心素食材料行</t>
    <phoneticPr fontId="3" type="noConversion"/>
  </si>
  <si>
    <t>1 條</t>
    <phoneticPr fontId="3" type="noConversion"/>
  </si>
  <si>
    <t>津悅</t>
    <phoneticPr fontId="3" type="noConversion"/>
  </si>
  <si>
    <t>滷大溪黑豆干</t>
    <phoneticPr fontId="3" type="noConversion"/>
  </si>
  <si>
    <t>大溪黑豆干(非基改) 37個</t>
    <phoneticPr fontId="3" type="noConversion"/>
  </si>
  <si>
    <t>4.6 KG</t>
    <phoneticPr fontId="3" type="noConversion"/>
  </si>
  <si>
    <t>紫山藥(QRC)</t>
    <phoneticPr fontId="3" type="noConversion"/>
  </si>
  <si>
    <t>軟骨丁(CAS)&lt;津谷&gt;</t>
    <phoneticPr fontId="3" type="noConversion"/>
  </si>
  <si>
    <t>白精靈菇(1K)(有機)</t>
    <phoneticPr fontId="3" type="noConversion"/>
  </si>
  <si>
    <t>謝金美-宏盛農場</t>
    <phoneticPr fontId="3" type="noConversion"/>
  </si>
  <si>
    <t>津谷</t>
  </si>
  <si>
    <t>玉米筍(QRC)&lt;旭暘&gt;</t>
    <phoneticPr fontId="3" type="noConversion"/>
  </si>
  <si>
    <t>洋蔥(進口)+</t>
    <phoneticPr fontId="3" type="noConversion"/>
  </si>
  <si>
    <t>王淑卿</t>
  </si>
  <si>
    <t>王淑卿</t>
    <phoneticPr fontId="3" type="noConversion"/>
  </si>
  <si>
    <t xml:space="preserve">海帶結&lt;兆軒&gt;             </t>
    <phoneticPr fontId="3" type="noConversion"/>
  </si>
  <si>
    <t>兆軒</t>
    <phoneticPr fontId="3" type="noConversion"/>
  </si>
  <si>
    <t>蒟蒻小卷.(1100g)</t>
    <phoneticPr fontId="3" type="noConversion"/>
  </si>
  <si>
    <t xml:space="preserve">白蘿蔔(進口) </t>
    <phoneticPr fontId="3" type="noConversion"/>
  </si>
  <si>
    <t xml:space="preserve">鳥蛋(QRC)  </t>
    <phoneticPr fontId="3" type="noConversion"/>
  </si>
  <si>
    <t>玉米條(切薄)(QRC)(非基改)+</t>
    <phoneticPr fontId="3" type="noConversion"/>
  </si>
  <si>
    <t xml:space="preserve">紅辣椒          </t>
    <phoneticPr fontId="3" type="noConversion"/>
  </si>
  <si>
    <t>珍珠虱目魚丸(6g)(CAS)</t>
    <phoneticPr fontId="3" type="noConversion"/>
  </si>
  <si>
    <t>佛心</t>
    <phoneticPr fontId="3" type="noConversion"/>
  </si>
  <si>
    <t>利安鑫</t>
    <phoneticPr fontId="3" type="noConversion"/>
  </si>
  <si>
    <t>科盈食品有限公司</t>
    <phoneticPr fontId="3" type="noConversion"/>
  </si>
  <si>
    <t>楊謝金環</t>
    <phoneticPr fontId="3" type="noConversion"/>
  </si>
  <si>
    <t>絞蒜頭</t>
    <phoneticPr fontId="3" type="noConversion"/>
  </si>
  <si>
    <t>1 包</t>
    <phoneticPr fontId="3" type="noConversion"/>
  </si>
  <si>
    <t>滷蛋</t>
    <phoneticPr fontId="3" type="noConversion"/>
  </si>
  <si>
    <t>洗選蛋&lt;東杰&gt; 40個</t>
    <phoneticPr fontId="3" type="noConversion"/>
  </si>
  <si>
    <t>東杰蛋品有限公司</t>
    <phoneticPr fontId="3" type="noConversion"/>
  </si>
  <si>
    <t>東明</t>
    <phoneticPr fontId="3" type="noConversion"/>
  </si>
  <si>
    <t>184 KG</t>
    <phoneticPr fontId="3" type="noConversion"/>
  </si>
  <si>
    <t>20 KG</t>
    <phoneticPr fontId="3" type="noConversion"/>
  </si>
  <si>
    <r>
      <t>雞翅(CAS) 1830</t>
    </r>
    <r>
      <rPr>
        <sz val="28"/>
        <rFont val="Microsoft JhengHei UI"/>
        <family val="1"/>
        <charset val="136"/>
      </rPr>
      <t>支</t>
    </r>
    <phoneticPr fontId="3" type="noConversion"/>
  </si>
  <si>
    <t>營養師:                                                                                                     午餐秘書:                                                                                                  主任:                                                                                                     校長:</t>
    <phoneticPr fontId="4" type="noConversion"/>
  </si>
  <si>
    <t>※食材來源一律採用國產豬肉、牛肉     ※本產品含有魚.蛋等，不適合對其過敏體質者食用</t>
    <phoneticPr fontId="3" type="noConversion"/>
  </si>
  <si>
    <t>※食材來源一律採用國產豬肉、牛肉     ※本產品含有蛋等，不適合對其過敏體質者食用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</si>
</sst>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m/d\ &quot;星&quot;&quot;期&quot;&quot;一&quot;"/>
    <numFmt numFmtId="177" formatCode="m/d\ &quot;星&quot;&quot;期&quot;&quot;二&quot;"/>
    <numFmt numFmtId="178" formatCode="m/d\ &quot;星&quot;&quot;期&quot;&quot;三&quot;"/>
    <numFmt numFmtId="179" formatCode="m/d\ &quot;星&quot;&quot;期&quot;&quot;四&quot;"/>
    <numFmt numFmtId="180" formatCode="m/d\ &quot;星&quot;&quot;期&quot;&quot;五&quot;"/>
    <numFmt numFmtId="181" formatCode="&quot;葷&quot;\ #&quot;人&quot;"/>
    <numFmt numFmtId="182" formatCode="&quot;素&quot;\ #&quot;人&quot;"/>
    <numFmt numFmtId="183" formatCode="#&quot;人&quot;"/>
    <numFmt numFmtId="184" formatCode="#\ &quot;KG&quot;"/>
    <numFmt numFmtId="185" formatCode="0;_뤀"/>
    <numFmt numFmtId="186" formatCode="0;_栀"/>
    <numFmt numFmtId="187" formatCode="#&quot;盒&quot;"/>
    <numFmt numFmtId="188" formatCode="#\ &quot;包&quot;"/>
    <numFmt numFmtId="189" formatCode="#\ 0.0\ &quot;KG&quot;"/>
  </numFmts>
  <fonts count="3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4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53"/>
      <name val="標楷體"/>
      <family val="4"/>
      <charset val="136"/>
    </font>
    <font>
      <b/>
      <sz val="28"/>
      <name val="新細明體"/>
      <family val="1"/>
      <charset val="136"/>
    </font>
    <font>
      <b/>
      <sz val="28"/>
      <color rgb="FFFF0000"/>
      <name val="新細明體"/>
      <family val="1"/>
      <charset val="136"/>
    </font>
    <font>
      <b/>
      <sz val="28"/>
      <color rgb="FF0000FF"/>
      <name val="新細明體"/>
      <family val="1"/>
      <charset val="136"/>
    </font>
    <font>
      <sz val="28"/>
      <name val="新細明體"/>
      <family val="1"/>
      <charset val="136"/>
    </font>
    <font>
      <sz val="22"/>
      <name val="新細明體"/>
      <family val="1"/>
      <charset val="136"/>
    </font>
    <font>
      <sz val="9"/>
      <color theme="1"/>
      <name val="新細明體"/>
      <family val="2"/>
      <charset val="136"/>
      <scheme val="minor"/>
    </font>
    <font>
      <b/>
      <sz val="28"/>
      <color theme="1"/>
      <name val="新細明體"/>
      <family val="1"/>
      <charset val="136"/>
      <scheme val="minor"/>
    </font>
    <font>
      <sz val="28"/>
      <color theme="1"/>
      <name val="新細明體"/>
      <family val="1"/>
      <charset val="136"/>
      <scheme val="minor"/>
    </font>
    <font>
      <sz val="28"/>
      <color rgb="FFFF0000"/>
      <name val="新細明體"/>
      <family val="1"/>
      <charset val="136"/>
      <scheme val="minor"/>
    </font>
    <font>
      <sz val="28"/>
      <name val="新細明體"/>
      <family val="1"/>
      <charset val="136"/>
      <scheme val="minor"/>
    </font>
    <font>
      <sz val="25"/>
      <color theme="1"/>
      <name val="新細明體"/>
      <family val="1"/>
      <charset val="136"/>
      <scheme val="minor"/>
    </font>
    <font>
      <sz val="28"/>
      <color rgb="FFFF0000"/>
      <name val="新細明體"/>
      <family val="1"/>
      <charset val="136"/>
    </font>
    <font>
      <sz val="28"/>
      <color indexed="12"/>
      <name val="新細明體"/>
      <family val="1"/>
      <charset val="136"/>
      <scheme val="minor"/>
    </font>
    <font>
      <b/>
      <sz val="28"/>
      <color indexed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36"/>
      <color indexed="10"/>
      <name val="新細明體"/>
      <family val="1"/>
      <charset val="136"/>
    </font>
    <font>
      <b/>
      <sz val="12"/>
      <color indexed="10"/>
      <name val="新細明體"/>
      <family val="1"/>
      <charset val="136"/>
    </font>
    <font>
      <b/>
      <sz val="36"/>
      <name val="新細明體"/>
      <family val="1"/>
      <charset val="136"/>
    </font>
    <font>
      <sz val="20"/>
      <name val="新細明體"/>
      <family val="1"/>
      <charset val="136"/>
    </font>
    <font>
      <b/>
      <sz val="25"/>
      <name val="新細明體"/>
      <family val="1"/>
      <charset val="136"/>
    </font>
    <font>
      <b/>
      <sz val="25"/>
      <name val="新細明體"/>
      <family val="1"/>
      <charset val="136"/>
      <scheme val="major"/>
    </font>
    <font>
      <sz val="25"/>
      <name val="新細明體"/>
      <family val="1"/>
      <charset val="136"/>
    </font>
    <font>
      <b/>
      <sz val="12"/>
      <name val="新細明體"/>
      <family val="1"/>
      <charset val="136"/>
    </font>
    <font>
      <sz val="28"/>
      <color theme="1"/>
      <name val="新細明體"/>
      <family val="1"/>
      <charset val="136"/>
    </font>
    <font>
      <sz val="28"/>
      <color indexed="12"/>
      <name val="新細明體"/>
      <family val="1"/>
      <charset val="136"/>
    </font>
    <font>
      <b/>
      <sz val="28"/>
      <color theme="1"/>
      <name val="新細明體"/>
      <family val="1"/>
      <charset val="136"/>
    </font>
    <font>
      <sz val="28"/>
      <name val="Microsoft JhengHei UI"/>
      <family val="1"/>
      <charset val="136"/>
    </font>
    <font>
      <b/>
      <sz val="28"/>
      <name val="新細明體"/>
      <family val="1"/>
      <charset val="136"/>
      <scheme val="minor"/>
    </font>
    <font>
      <sz val="25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1" fillId="0" borderId="0">
      <alignment horizontal="left" vertical="center"/>
    </xf>
    <xf numFmtId="0" fontId="20" fillId="0" borderId="0">
      <alignment vertical="center"/>
    </xf>
    <xf numFmtId="0" fontId="1" fillId="0" borderId="0"/>
  </cellStyleXfs>
  <cellXfs count="154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2" borderId="2" xfId="1" applyFont="1" applyFill="1" applyBorder="1" applyAlignment="1">
      <alignment horizontal="center" vertical="center"/>
    </xf>
    <xf numFmtId="180" fontId="6" fillId="2" borderId="2" xfId="1" applyNumberFormat="1" applyFont="1" applyFill="1" applyBorder="1">
      <alignment vertical="center"/>
    </xf>
    <xf numFmtId="0" fontId="1" fillId="0" borderId="0" xfId="1">
      <alignment vertical="center"/>
    </xf>
    <xf numFmtId="0" fontId="9" fillId="2" borderId="2" xfId="1" applyFont="1" applyFill="1" applyBorder="1">
      <alignment vertical="center"/>
    </xf>
    <xf numFmtId="0" fontId="6" fillId="2" borderId="2" xfId="1" applyFont="1" applyFill="1" applyBorder="1">
      <alignment vertical="center"/>
    </xf>
    <xf numFmtId="183" fontId="6" fillId="2" borderId="2" xfId="1" applyNumberFormat="1" applyFont="1" applyFill="1" applyBorder="1" applyAlignment="1">
      <alignment horizontal="center" vertical="center"/>
    </xf>
    <xf numFmtId="183" fontId="6" fillId="2" borderId="2" xfId="1" applyNumberFormat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49" fontId="6" fillId="2" borderId="2" xfId="1" applyNumberFormat="1" applyFont="1" applyFill="1" applyBorder="1" applyAlignment="1">
      <alignment horizontal="center" vertical="center" shrinkToFit="1"/>
    </xf>
    <xf numFmtId="183" fontId="10" fillId="0" borderId="3" xfId="1" applyNumberFormat="1" applyFont="1" applyBorder="1">
      <alignment vertical="center"/>
    </xf>
    <xf numFmtId="183" fontId="10" fillId="0" borderId="0" xfId="1" applyNumberFormat="1" applyFont="1">
      <alignment vertical="center"/>
    </xf>
    <xf numFmtId="0" fontId="12" fillId="0" borderId="2" xfId="2" applyFont="1" applyBorder="1" applyAlignment="1">
      <alignment horizontal="center" vertical="center" textRotation="255"/>
    </xf>
    <xf numFmtId="0" fontId="13" fillId="0" borderId="2" xfId="2" applyFont="1" applyBorder="1" applyAlignment="1">
      <alignment horizontal="center" vertical="center" textRotation="255"/>
    </xf>
    <xf numFmtId="0" fontId="13" fillId="0" borderId="2" xfId="0" applyFont="1" applyBorder="1">
      <alignment vertical="center"/>
    </xf>
    <xf numFmtId="0" fontId="13" fillId="0" borderId="2" xfId="2" applyFont="1" applyBorder="1">
      <alignment horizontal="left" vertical="center"/>
    </xf>
    <xf numFmtId="0" fontId="13" fillId="0" borderId="2" xfId="2" applyFont="1" applyBorder="1" applyAlignment="1">
      <alignment horizontal="right" vertical="center"/>
    </xf>
    <xf numFmtId="184" fontId="14" fillId="0" borderId="2" xfId="2" applyNumberFormat="1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0" fillId="0" borderId="0" xfId="1" applyFont="1">
      <alignment vertical="center"/>
    </xf>
    <xf numFmtId="0" fontId="16" fillId="0" borderId="0" xfId="0" applyFont="1">
      <alignment vertical="center"/>
    </xf>
    <xf numFmtId="0" fontId="9" fillId="0" borderId="2" xfId="0" applyFont="1" applyBorder="1">
      <alignment vertical="center"/>
    </xf>
    <xf numFmtId="184" fontId="15" fillId="0" borderId="2" xfId="2" applyNumberFormat="1" applyFont="1" applyBorder="1" applyAlignment="1">
      <alignment horizontal="right" vertical="center"/>
    </xf>
    <xf numFmtId="0" fontId="17" fillId="0" borderId="2" xfId="0" applyFont="1" applyBorder="1">
      <alignment vertical="center"/>
    </xf>
    <xf numFmtId="0" fontId="14" fillId="0" borderId="2" xfId="2" applyFont="1" applyBorder="1">
      <alignment horizontal="left" vertical="center"/>
    </xf>
    <xf numFmtId="0" fontId="18" fillId="0" borderId="2" xfId="2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22" fillId="0" borderId="0" xfId="1" applyFo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>
      <alignment vertical="center"/>
    </xf>
    <xf numFmtId="0" fontId="9" fillId="2" borderId="2" xfId="1" applyFont="1" applyFill="1" applyBorder="1" applyAlignment="1">
      <alignment horizontal="center" vertical="center"/>
    </xf>
    <xf numFmtId="0" fontId="24" fillId="0" borderId="0" xfId="1" applyFont="1">
      <alignment vertical="center"/>
    </xf>
    <xf numFmtId="186" fontId="9" fillId="0" borderId="2" xfId="1" applyNumberFormat="1" applyFont="1" applyBorder="1" applyAlignment="1">
      <alignment horizontal="center" vertical="center"/>
    </xf>
    <xf numFmtId="0" fontId="27" fillId="0" borderId="0" xfId="1" applyFont="1">
      <alignment vertical="center"/>
    </xf>
    <xf numFmtId="0" fontId="9" fillId="0" borderId="0" xfId="1" applyFont="1">
      <alignment vertical="center"/>
    </xf>
    <xf numFmtId="0" fontId="28" fillId="0" borderId="0" xfId="1" applyFont="1" applyAlignment="1">
      <alignment horizontal="center"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right" vertical="center"/>
    </xf>
    <xf numFmtId="0" fontId="4" fillId="0" borderId="0" xfId="1" applyFont="1">
      <alignment vertical="center"/>
    </xf>
    <xf numFmtId="49" fontId="1" fillId="0" borderId="0" xfId="1" applyNumberFormat="1" applyAlignment="1">
      <alignment vertical="center" shrinkToFit="1"/>
    </xf>
    <xf numFmtId="0" fontId="29" fillId="0" borderId="2" xfId="2" applyFont="1" applyBorder="1" applyAlignment="1">
      <alignment horizontal="center" vertical="center" textRotation="255"/>
    </xf>
    <xf numFmtId="0" fontId="29" fillId="0" borderId="2" xfId="2" applyFont="1" applyBorder="1">
      <alignment horizontal="left" vertical="center"/>
    </xf>
    <xf numFmtId="0" fontId="29" fillId="0" borderId="2" xfId="2" applyFont="1" applyBorder="1" applyAlignment="1">
      <alignment horizontal="right" vertical="center"/>
    </xf>
    <xf numFmtId="0" fontId="29" fillId="0" borderId="2" xfId="0" applyFont="1" applyBorder="1">
      <alignment vertical="center"/>
    </xf>
    <xf numFmtId="0" fontId="30" fillId="0" borderId="2" xfId="2" applyFont="1" applyBorder="1" applyAlignment="1">
      <alignment horizontal="center" vertical="center"/>
    </xf>
    <xf numFmtId="0" fontId="28" fillId="0" borderId="0" xfId="1" applyFont="1">
      <alignment vertical="center"/>
    </xf>
    <xf numFmtId="0" fontId="31" fillId="0" borderId="2" xfId="2" applyFont="1" applyBorder="1" applyAlignment="1">
      <alignment vertical="center" textRotation="255"/>
    </xf>
    <xf numFmtId="0" fontId="13" fillId="3" borderId="2" xfId="2" applyFont="1" applyFill="1" applyBorder="1" applyAlignment="1">
      <alignment horizontal="right" vertical="center"/>
    </xf>
    <xf numFmtId="0" fontId="13" fillId="0" borderId="2" xfId="2" applyFont="1" applyBorder="1" applyAlignment="1">
      <alignment horizontal="left" vertical="center" shrinkToFit="1"/>
    </xf>
    <xf numFmtId="0" fontId="13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18" fillId="0" borderId="2" xfId="2" applyFont="1" applyBorder="1" applyAlignment="1">
      <alignment horizontal="center" vertical="center" shrinkToFit="1"/>
    </xf>
    <xf numFmtId="0" fontId="15" fillId="0" borderId="2" xfId="2" applyFont="1" applyBorder="1">
      <alignment horizontal="left" vertical="center"/>
    </xf>
    <xf numFmtId="0" fontId="15" fillId="0" borderId="2" xfId="0" applyFont="1" applyBorder="1">
      <alignment vertical="center"/>
    </xf>
    <xf numFmtId="0" fontId="15" fillId="0" borderId="2" xfId="2" applyFont="1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/>
    </xf>
    <xf numFmtId="0" fontId="1" fillId="0" borderId="0" xfId="1" applyFont="1">
      <alignment vertical="center"/>
    </xf>
    <xf numFmtId="0" fontId="15" fillId="2" borderId="2" xfId="2" applyFont="1" applyFill="1" applyBorder="1">
      <alignment horizontal="left" vertical="center"/>
    </xf>
    <xf numFmtId="0" fontId="15" fillId="2" borderId="2" xfId="0" applyFont="1" applyFill="1" applyBorder="1">
      <alignment vertical="center"/>
    </xf>
    <xf numFmtId="0" fontId="15" fillId="2" borderId="2" xfId="2" applyFont="1" applyFill="1" applyBorder="1" applyAlignment="1">
      <alignment horizontal="right" vertical="center"/>
    </xf>
    <xf numFmtId="0" fontId="9" fillId="2" borderId="2" xfId="0" applyFont="1" applyFill="1" applyBorder="1">
      <alignment vertical="center"/>
    </xf>
    <xf numFmtId="184" fontId="15" fillId="2" borderId="2" xfId="2" applyNumberFormat="1" applyFont="1" applyFill="1" applyBorder="1" applyAlignment="1">
      <alignment horizontal="right" vertical="center"/>
    </xf>
    <xf numFmtId="0" fontId="9" fillId="2" borderId="2" xfId="2" applyFont="1" applyFill="1" applyBorder="1">
      <alignment horizontal="left" vertical="center"/>
    </xf>
    <xf numFmtId="0" fontId="9" fillId="2" borderId="2" xfId="2" applyFont="1" applyFill="1" applyBorder="1" applyAlignment="1">
      <alignment horizontal="right" vertical="center"/>
    </xf>
    <xf numFmtId="188" fontId="15" fillId="2" borderId="2" xfId="2" applyNumberFormat="1" applyFont="1" applyFill="1" applyBorder="1" applyAlignment="1">
      <alignment horizontal="right" vertical="center"/>
    </xf>
    <xf numFmtId="184" fontId="15" fillId="2" borderId="2" xfId="2" applyNumberFormat="1" applyFont="1" applyFill="1" applyBorder="1">
      <alignment horizontal="left" vertical="center"/>
    </xf>
    <xf numFmtId="0" fontId="15" fillId="2" borderId="0" xfId="0" applyFont="1" applyFill="1" applyAlignment="1">
      <alignment horizontal="left" vertical="center" wrapText="1"/>
    </xf>
    <xf numFmtId="189" fontId="9" fillId="2" borderId="2" xfId="0" applyNumberFormat="1" applyFont="1" applyFill="1" applyBorder="1" applyAlignment="1">
      <alignment horizontal="right" vertical="center"/>
    </xf>
    <xf numFmtId="187" fontId="15" fillId="2" borderId="2" xfId="2" applyNumberFormat="1" applyFont="1" applyFill="1" applyBorder="1" applyAlignment="1">
      <alignment horizontal="right" vertical="center"/>
    </xf>
    <xf numFmtId="0" fontId="6" fillId="0" borderId="2" xfId="2" applyFont="1" applyBorder="1" applyAlignment="1">
      <alignment vertical="center" textRotation="255"/>
    </xf>
    <xf numFmtId="0" fontId="9" fillId="0" borderId="2" xfId="2" applyFont="1" applyBorder="1" applyAlignment="1">
      <alignment horizontal="center" vertical="center" textRotation="255"/>
    </xf>
    <xf numFmtId="0" fontId="9" fillId="0" borderId="2" xfId="2" applyFont="1" applyBorder="1">
      <alignment horizontal="left" vertical="center"/>
    </xf>
    <xf numFmtId="0" fontId="9" fillId="0" borderId="2" xfId="2" applyFont="1" applyBorder="1" applyAlignment="1">
      <alignment horizontal="right" vertical="center"/>
    </xf>
    <xf numFmtId="0" fontId="15" fillId="0" borderId="2" xfId="2" applyFont="1" applyBorder="1" applyAlignment="1">
      <alignment horizontal="center" vertical="center" textRotation="255"/>
    </xf>
    <xf numFmtId="0" fontId="15" fillId="0" borderId="2" xfId="2" applyFont="1" applyBorder="1" applyAlignment="1">
      <alignment horizontal="left" vertical="center" shrinkToFit="1"/>
    </xf>
    <xf numFmtId="0" fontId="15" fillId="0" borderId="2" xfId="0" applyFont="1" applyBorder="1" applyAlignment="1">
      <alignment vertical="center" shrinkToFit="1"/>
    </xf>
    <xf numFmtId="0" fontId="33" fillId="0" borderId="2" xfId="2" applyFont="1" applyBorder="1">
      <alignment horizontal="left" vertical="center"/>
    </xf>
    <xf numFmtId="0" fontId="33" fillId="0" borderId="2" xfId="2" applyFont="1" applyBorder="1" applyAlignment="1">
      <alignment horizontal="left" vertical="center" shrinkToFit="1"/>
    </xf>
    <xf numFmtId="0" fontId="33" fillId="0" borderId="2" xfId="2" applyFont="1" applyBorder="1" applyAlignment="1">
      <alignment horizontal="right" vertical="center"/>
    </xf>
    <xf numFmtId="49" fontId="33" fillId="0" borderId="2" xfId="2" applyNumberFormat="1" applyFont="1" applyBorder="1" applyAlignment="1">
      <alignment horizontal="left" vertical="center" shrinkToFit="1"/>
    </xf>
    <xf numFmtId="0" fontId="34" fillId="0" borderId="0" xfId="0" applyFont="1">
      <alignment vertical="center"/>
    </xf>
    <xf numFmtId="0" fontId="34" fillId="0" borderId="2" xfId="0" applyFont="1" applyBorder="1">
      <alignment vertical="center"/>
    </xf>
    <xf numFmtId="184" fontId="15" fillId="0" borderId="2" xfId="2" applyNumberFormat="1" applyFont="1" applyBorder="1" applyAlignment="1">
      <alignment horizontal="left" vertical="center" shrinkToFit="1"/>
    </xf>
    <xf numFmtId="0" fontId="15" fillId="0" borderId="0" xfId="0" applyFont="1" applyAlignment="1">
      <alignment horizontal="left" vertical="center" shrinkToFit="1"/>
    </xf>
    <xf numFmtId="0" fontId="2" fillId="0" borderId="1" xfId="1" applyFont="1" applyBorder="1" applyAlignment="1">
      <alignment horizontal="center" vertical="center"/>
    </xf>
    <xf numFmtId="176" fontId="7" fillId="2" borderId="2" xfId="1" applyNumberFormat="1" applyFont="1" applyFill="1" applyBorder="1" applyAlignment="1">
      <alignment horizontal="center" vertical="center"/>
    </xf>
    <xf numFmtId="177" fontId="7" fillId="2" borderId="2" xfId="1" applyNumberFormat="1" applyFont="1" applyFill="1" applyBorder="1" applyAlignment="1">
      <alignment horizontal="center" vertical="center"/>
    </xf>
    <xf numFmtId="178" fontId="7" fillId="2" borderId="2" xfId="1" applyNumberFormat="1" applyFont="1" applyFill="1" applyBorder="1" applyAlignment="1">
      <alignment horizontal="center" vertical="center"/>
    </xf>
    <xf numFmtId="179" fontId="7" fillId="2" borderId="2" xfId="1" applyNumberFormat="1" applyFont="1" applyFill="1" applyBorder="1" applyAlignment="1">
      <alignment horizontal="center" vertical="center"/>
    </xf>
    <xf numFmtId="180" fontId="7" fillId="2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/>
    </xf>
    <xf numFmtId="181" fontId="8" fillId="2" borderId="2" xfId="1" applyNumberFormat="1" applyFont="1" applyFill="1" applyBorder="1" applyAlignment="1">
      <alignment horizontal="center" vertical="center"/>
    </xf>
    <xf numFmtId="0" fontId="13" fillId="0" borderId="2" xfId="2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 textRotation="255"/>
    </xf>
    <xf numFmtId="182" fontId="8" fillId="2" borderId="2" xfId="1" applyNumberFormat="1" applyFont="1" applyFill="1" applyBorder="1" applyAlignment="1">
      <alignment horizontal="center" vertical="center"/>
    </xf>
    <xf numFmtId="0" fontId="12" fillId="0" borderId="2" xfId="2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textRotation="255"/>
    </xf>
    <xf numFmtId="0" fontId="13" fillId="0" borderId="2" xfId="2" applyFont="1" applyBorder="1" applyAlignment="1">
      <alignment horizontal="center" vertical="top" textRotation="255"/>
    </xf>
    <xf numFmtId="0" fontId="13" fillId="0" borderId="2" xfId="0" applyFont="1" applyBorder="1" applyAlignment="1">
      <alignment horizontal="center" vertical="top" textRotation="255"/>
    </xf>
    <xf numFmtId="185" fontId="21" fillId="0" borderId="0" xfId="1" applyNumberFormat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85" fontId="19" fillId="0" borderId="4" xfId="3" applyNumberFormat="1" applyFont="1" applyBorder="1" applyAlignment="1">
      <alignment horizontal="center" vertical="center"/>
    </xf>
    <xf numFmtId="185" fontId="19" fillId="0" borderId="5" xfId="3" applyNumberFormat="1" applyFont="1" applyBorder="1" applyAlignment="1">
      <alignment horizontal="center" vertical="center"/>
    </xf>
    <xf numFmtId="185" fontId="19" fillId="0" borderId="6" xfId="3" applyNumberFormat="1" applyFont="1" applyBorder="1" applyAlignment="1">
      <alignment horizontal="center" vertical="center"/>
    </xf>
    <xf numFmtId="185" fontId="19" fillId="0" borderId="2" xfId="3" applyNumberFormat="1" applyFont="1" applyBorder="1" applyAlignment="1">
      <alignment horizontal="center" vertical="center"/>
    </xf>
    <xf numFmtId="2" fontId="23" fillId="0" borderId="3" xfId="1" applyNumberFormat="1" applyFont="1" applyBorder="1" applyAlignment="1">
      <alignment horizontal="center" vertical="center"/>
    </xf>
    <xf numFmtId="2" fontId="23" fillId="0" borderId="0" xfId="1" applyNumberFormat="1" applyFont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vertical="center" wrapText="1"/>
    </xf>
    <xf numFmtId="0" fontId="9" fillId="0" borderId="3" xfId="1" applyFont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26" fillId="0" borderId="0" xfId="1" applyFont="1" applyAlignment="1">
      <alignment horizontal="left" vertical="center"/>
    </xf>
    <xf numFmtId="0" fontId="25" fillId="0" borderId="7" xfId="1" applyFont="1" applyBorder="1" applyAlignment="1">
      <alignment horizontal="left" vertical="center" wrapText="1"/>
    </xf>
    <xf numFmtId="0" fontId="25" fillId="0" borderId="12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176" fontId="6" fillId="2" borderId="2" xfId="1" applyNumberFormat="1" applyFont="1" applyFill="1" applyBorder="1" applyAlignment="1">
      <alignment horizontal="center" vertical="center"/>
    </xf>
    <xf numFmtId="177" fontId="6" fillId="2" borderId="2" xfId="1" applyNumberFormat="1" applyFont="1" applyFill="1" applyBorder="1" applyAlignment="1">
      <alignment horizontal="center" vertical="center"/>
    </xf>
    <xf numFmtId="178" fontId="6" fillId="2" borderId="2" xfId="1" applyNumberFormat="1" applyFont="1" applyFill="1" applyBorder="1" applyAlignment="1">
      <alignment horizontal="center" vertical="center"/>
    </xf>
    <xf numFmtId="179" fontId="6" fillId="2" borderId="2" xfId="1" applyNumberFormat="1" applyFont="1" applyFill="1" applyBorder="1" applyAlignment="1">
      <alignment horizontal="center" vertical="center"/>
    </xf>
    <xf numFmtId="180" fontId="6" fillId="2" borderId="2" xfId="1" applyNumberFormat="1" applyFont="1" applyFill="1" applyBorder="1" applyAlignment="1">
      <alignment horizontal="center" vertical="center"/>
    </xf>
    <xf numFmtId="0" fontId="6" fillId="0" borderId="2" xfId="2" applyFont="1" applyBorder="1" applyAlignment="1">
      <alignment vertical="center" textRotation="255"/>
    </xf>
    <xf numFmtId="0" fontId="9" fillId="0" borderId="2" xfId="2" applyFont="1" applyBorder="1" applyAlignment="1">
      <alignment horizontal="center" vertical="top" textRotation="255"/>
    </xf>
    <xf numFmtId="181" fontId="6" fillId="2" borderId="2" xfId="1" applyNumberFormat="1" applyFont="1" applyFill="1" applyBorder="1" applyAlignment="1">
      <alignment horizontal="center" vertical="center"/>
    </xf>
    <xf numFmtId="182" fontId="6" fillId="2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vertical="center" textRotation="255"/>
    </xf>
    <xf numFmtId="0" fontId="10" fillId="0" borderId="3" xfId="1" applyFont="1" applyBorder="1" applyAlignment="1">
      <alignment horizontal="center" vertical="center"/>
    </xf>
    <xf numFmtId="0" fontId="6" fillId="0" borderId="2" xfId="0" applyFont="1" applyBorder="1" applyAlignment="1">
      <alignment vertical="center" textRotation="255"/>
    </xf>
    <xf numFmtId="0" fontId="9" fillId="0" borderId="2" xfId="2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/>
    </xf>
    <xf numFmtId="0" fontId="15" fillId="0" borderId="2" xfId="2" applyFont="1" applyBorder="1" applyAlignment="1">
      <alignment horizontal="center" vertical="center" textRotation="255"/>
    </xf>
    <xf numFmtId="0" fontId="15" fillId="0" borderId="2" xfId="0" applyFont="1" applyBorder="1" applyAlignment="1">
      <alignment horizontal="center" vertical="center" textRotation="255"/>
    </xf>
    <xf numFmtId="0" fontId="33" fillId="0" borderId="2" xfId="2" applyFont="1" applyBorder="1" applyAlignment="1">
      <alignment horizontal="center" vertical="center" textRotation="255"/>
    </xf>
    <xf numFmtId="0" fontId="33" fillId="0" borderId="2" xfId="0" applyFont="1" applyBorder="1" applyAlignment="1">
      <alignment horizontal="center" vertical="center" textRotation="255"/>
    </xf>
    <xf numFmtId="0" fontId="15" fillId="0" borderId="2" xfId="2" applyFont="1" applyBorder="1" applyAlignment="1">
      <alignment horizontal="center" vertical="top" textRotation="255"/>
    </xf>
    <xf numFmtId="0" fontId="31" fillId="0" borderId="2" xfId="2" applyFont="1" applyBorder="1" applyAlignment="1">
      <alignment vertical="center" textRotation="255"/>
    </xf>
    <xf numFmtId="0" fontId="31" fillId="0" borderId="2" xfId="0" applyFont="1" applyBorder="1" applyAlignment="1">
      <alignment vertical="center" textRotation="255"/>
    </xf>
    <xf numFmtId="0" fontId="29" fillId="0" borderId="2" xfId="2" applyFont="1" applyBorder="1" applyAlignment="1">
      <alignment horizontal="center" vertical="center" textRotation="255"/>
    </xf>
    <xf numFmtId="0" fontId="29" fillId="0" borderId="2" xfId="0" applyFont="1" applyBorder="1" applyAlignment="1">
      <alignment horizontal="center" vertical="center" textRotation="255"/>
    </xf>
    <xf numFmtId="0" fontId="6" fillId="0" borderId="7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0" xfId="1" applyFont="1" applyBorder="1" applyAlignment="1">
      <alignment vertical="center" wrapText="1"/>
    </xf>
    <xf numFmtId="0" fontId="15" fillId="2" borderId="2" xfId="2" applyFont="1" applyFill="1" applyBorder="1" applyAlignment="1">
      <alignment horizontal="center" vertical="center" textRotation="255"/>
    </xf>
    <xf numFmtId="0" fontId="15" fillId="2" borderId="2" xfId="0" applyFont="1" applyFill="1" applyBorder="1" applyAlignment="1">
      <alignment horizontal="center" vertical="center" textRotation="255"/>
    </xf>
    <xf numFmtId="0" fontId="15" fillId="2" borderId="2" xfId="2" applyFont="1" applyFill="1" applyBorder="1" applyAlignment="1">
      <alignment horizontal="center" vertical="top" textRotation="255"/>
    </xf>
    <xf numFmtId="0" fontId="29" fillId="0" borderId="2" xfId="2" applyFont="1" applyBorder="1" applyAlignment="1">
      <alignment horizontal="center" vertical="top" textRotation="255"/>
    </xf>
  </cellXfs>
  <cellStyles count="5">
    <cellStyle name="Headstyle" xfId="2"/>
    <cellStyle name="一般" xfId="0" builtinId="0"/>
    <cellStyle name="一般 2" xfId="4"/>
    <cellStyle name="一般 3" xfId="1"/>
    <cellStyle name="一般 3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"/>
  <sheetViews>
    <sheetView zoomScale="40" zoomScaleNormal="40" zoomScaleSheetLayoutView="40" workbookViewId="0">
      <selection activeCell="C12" sqref="C12"/>
    </sheetView>
  </sheetViews>
  <sheetFormatPr defaultColWidth="8.875" defaultRowHeight="4.9000000000000004" customHeight="1"/>
  <cols>
    <col min="1" max="1" width="7" style="37" customWidth="1"/>
    <col min="2" max="2" width="8.5" style="4" customWidth="1"/>
    <col min="3" max="3" width="63.875" style="4" customWidth="1"/>
    <col min="4" max="4" width="16.5" style="38" customWidth="1"/>
    <col min="5" max="5" width="20.625" style="4" hidden="1" customWidth="1"/>
    <col min="6" max="6" width="19.5" style="4" hidden="1" customWidth="1"/>
    <col min="7" max="7" width="15.25" style="4" hidden="1" customWidth="1"/>
    <col min="8" max="8" width="8.5" style="4" customWidth="1"/>
    <col min="9" max="9" width="61.125" style="4" customWidth="1"/>
    <col min="10" max="10" width="16.5" style="38" customWidth="1"/>
    <col min="11" max="11" width="20.625" style="4" customWidth="1"/>
    <col min="12" max="12" width="19.5" style="4" customWidth="1"/>
    <col min="13" max="13" width="15.25" style="4" customWidth="1"/>
    <col min="14" max="14" width="8.5" style="4" customWidth="1"/>
    <col min="15" max="15" width="65.75" style="4" customWidth="1"/>
    <col min="16" max="16" width="18" style="38" customWidth="1"/>
    <col min="17" max="17" width="20.625" style="39" customWidth="1"/>
    <col min="18" max="18" width="15.625" style="4" customWidth="1"/>
    <col min="19" max="19" width="15.625" style="40" customWidth="1"/>
    <col min="20" max="20" width="8.5" style="4" customWidth="1"/>
    <col min="21" max="21" width="58.625" style="4" customWidth="1"/>
    <col min="22" max="22" width="18.125" style="41" customWidth="1"/>
    <col min="23" max="23" width="20.625" style="39" customWidth="1"/>
    <col min="24" max="25" width="15.625" style="4" customWidth="1"/>
    <col min="26" max="26" width="8.5" style="4" customWidth="1"/>
    <col min="27" max="27" width="64" style="4" customWidth="1"/>
    <col min="28" max="28" width="16.5" style="38" customWidth="1"/>
    <col min="29" max="29" width="20.625" style="39" customWidth="1"/>
    <col min="30" max="30" width="14.25" style="4" customWidth="1"/>
    <col min="31" max="31" width="15.625" style="4" customWidth="1"/>
    <col min="32" max="35" width="15.75" style="4" customWidth="1"/>
    <col min="36" max="16384" width="8.875" style="4"/>
  </cols>
  <sheetData>
    <row r="1" spans="1:34" s="1" customFormat="1" ht="83.25" customHeight="1">
      <c r="A1" s="86" t="s">
        <v>27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</row>
    <row r="2" spans="1:34" ht="55.15" customHeight="1">
      <c r="A2" s="2" t="s">
        <v>0</v>
      </c>
      <c r="B2" s="87">
        <v>46265</v>
      </c>
      <c r="C2" s="87"/>
      <c r="D2" s="87"/>
      <c r="E2" s="87"/>
      <c r="F2" s="87"/>
      <c r="G2" s="87"/>
      <c r="H2" s="88">
        <f>B2+1</f>
        <v>46266</v>
      </c>
      <c r="I2" s="88"/>
      <c r="J2" s="88"/>
      <c r="K2" s="88"/>
      <c r="L2" s="88"/>
      <c r="M2" s="88"/>
      <c r="N2" s="89">
        <f>H2+1</f>
        <v>46267</v>
      </c>
      <c r="O2" s="89"/>
      <c r="P2" s="89"/>
      <c r="Q2" s="89"/>
      <c r="R2" s="89"/>
      <c r="S2" s="89"/>
      <c r="T2" s="90">
        <f>N2+1</f>
        <v>46268</v>
      </c>
      <c r="U2" s="90"/>
      <c r="V2" s="90"/>
      <c r="W2" s="90"/>
      <c r="X2" s="90"/>
      <c r="Y2" s="90"/>
      <c r="Z2" s="91">
        <f>T2+1</f>
        <v>46269</v>
      </c>
      <c r="AA2" s="91"/>
      <c r="AB2" s="91"/>
      <c r="AC2" s="91"/>
      <c r="AD2" s="3"/>
      <c r="AE2" s="3"/>
    </row>
    <row r="3" spans="1:34" ht="36.6" customHeight="1">
      <c r="A3" s="92" t="s">
        <v>1</v>
      </c>
      <c r="B3" s="93"/>
      <c r="C3" s="94">
        <v>0</v>
      </c>
      <c r="D3" s="94"/>
      <c r="E3" s="94"/>
      <c r="F3" s="5"/>
      <c r="G3" s="5"/>
      <c r="H3" s="6"/>
      <c r="I3" s="94">
        <v>1818</v>
      </c>
      <c r="J3" s="94"/>
      <c r="K3" s="94"/>
      <c r="L3" s="5"/>
      <c r="M3" s="5"/>
      <c r="N3" s="6"/>
      <c r="O3" s="94">
        <v>1818</v>
      </c>
      <c r="P3" s="94"/>
      <c r="Q3" s="94"/>
      <c r="R3" s="5"/>
      <c r="S3" s="5"/>
      <c r="T3" s="6"/>
      <c r="U3" s="94">
        <v>1818</v>
      </c>
      <c r="V3" s="94"/>
      <c r="W3" s="94"/>
      <c r="X3" s="5"/>
      <c r="Y3" s="5"/>
      <c r="Z3" s="6"/>
      <c r="AA3" s="94">
        <v>1818</v>
      </c>
      <c r="AB3" s="94"/>
      <c r="AC3" s="94"/>
      <c r="AD3" s="5"/>
      <c r="AE3" s="5"/>
    </row>
    <row r="4" spans="1:34" ht="36.6" customHeight="1">
      <c r="A4" s="92"/>
      <c r="B4" s="93"/>
      <c r="C4" s="97">
        <v>0</v>
      </c>
      <c r="D4" s="97"/>
      <c r="E4" s="97"/>
      <c r="F4" s="5"/>
      <c r="G4" s="5"/>
      <c r="H4" s="6"/>
      <c r="I4" s="97">
        <v>35</v>
      </c>
      <c r="J4" s="97"/>
      <c r="K4" s="97"/>
      <c r="L4" s="5"/>
      <c r="M4" s="5"/>
      <c r="N4" s="6"/>
      <c r="O4" s="97">
        <v>35</v>
      </c>
      <c r="P4" s="97"/>
      <c r="Q4" s="97"/>
      <c r="R4" s="5"/>
      <c r="S4" s="5"/>
      <c r="T4" s="6"/>
      <c r="U4" s="97">
        <v>35</v>
      </c>
      <c r="V4" s="97"/>
      <c r="W4" s="97"/>
      <c r="X4" s="5"/>
      <c r="Y4" s="5"/>
      <c r="Z4" s="6"/>
      <c r="AA4" s="97">
        <v>35</v>
      </c>
      <c r="AB4" s="97"/>
      <c r="AC4" s="97"/>
      <c r="AD4" s="5"/>
      <c r="AE4" s="5"/>
    </row>
    <row r="5" spans="1:34" ht="32.1" customHeight="1">
      <c r="A5" s="2"/>
      <c r="B5" s="6"/>
      <c r="C5" s="7" t="s">
        <v>2</v>
      </c>
      <c r="D5" s="8" t="s">
        <v>3</v>
      </c>
      <c r="E5" s="9" t="s">
        <v>4</v>
      </c>
      <c r="F5" s="2" t="s">
        <v>5</v>
      </c>
      <c r="G5" s="2" t="s">
        <v>6</v>
      </c>
      <c r="H5" s="6"/>
      <c r="I5" s="7" t="s">
        <v>2</v>
      </c>
      <c r="J5" s="8" t="s">
        <v>3</v>
      </c>
      <c r="K5" s="9" t="s">
        <v>4</v>
      </c>
      <c r="L5" s="2" t="s">
        <v>5</v>
      </c>
      <c r="M5" s="2" t="s">
        <v>6</v>
      </c>
      <c r="N5" s="6"/>
      <c r="O5" s="7" t="s">
        <v>2</v>
      </c>
      <c r="P5" s="8" t="s">
        <v>3</v>
      </c>
      <c r="Q5" s="9" t="s">
        <v>4</v>
      </c>
      <c r="R5" s="2" t="s">
        <v>5</v>
      </c>
      <c r="S5" s="2" t="s">
        <v>6</v>
      </c>
      <c r="T5" s="6"/>
      <c r="U5" s="7" t="s">
        <v>2</v>
      </c>
      <c r="V5" s="10" t="s">
        <v>3</v>
      </c>
      <c r="W5" s="9" t="s">
        <v>4</v>
      </c>
      <c r="X5" s="2" t="s">
        <v>5</v>
      </c>
      <c r="Y5" s="2" t="s">
        <v>6</v>
      </c>
      <c r="Z5" s="6"/>
      <c r="AA5" s="7" t="s">
        <v>2</v>
      </c>
      <c r="AB5" s="8" t="s">
        <v>3</v>
      </c>
      <c r="AC5" s="9" t="s">
        <v>4</v>
      </c>
      <c r="AD5" s="2" t="s">
        <v>5</v>
      </c>
      <c r="AE5" s="2" t="s">
        <v>6</v>
      </c>
      <c r="AF5" s="11"/>
      <c r="AG5" s="12"/>
      <c r="AH5" s="12"/>
    </row>
    <row r="6" spans="1:34" ht="99.6" customHeight="1">
      <c r="A6" s="13" t="s">
        <v>7</v>
      </c>
      <c r="B6" s="14"/>
      <c r="C6" s="15"/>
      <c r="D6" s="15"/>
      <c r="E6" s="15"/>
      <c r="F6" s="15"/>
      <c r="G6" s="15"/>
      <c r="H6" s="14"/>
      <c r="I6" s="16"/>
      <c r="J6" s="16"/>
      <c r="K6" s="17"/>
      <c r="L6" s="17"/>
      <c r="M6" s="17"/>
      <c r="N6" s="14"/>
      <c r="O6" s="15"/>
      <c r="P6" s="15"/>
      <c r="Q6" s="15"/>
      <c r="R6" s="15"/>
      <c r="S6" s="15"/>
      <c r="T6" s="14"/>
      <c r="U6" s="15"/>
      <c r="V6" s="15"/>
      <c r="W6" s="15"/>
      <c r="X6" s="15"/>
      <c r="Y6" s="15"/>
      <c r="Z6" s="14"/>
      <c r="AA6" s="15"/>
      <c r="AB6" s="15"/>
      <c r="AC6" s="15"/>
      <c r="AD6" s="2"/>
      <c r="AE6" s="2"/>
      <c r="AF6" s="12"/>
      <c r="AG6" s="12"/>
      <c r="AH6" s="12"/>
    </row>
    <row r="7" spans="1:34" s="20" customFormat="1" ht="55.9" customHeight="1">
      <c r="A7" s="98" t="s">
        <v>9</v>
      </c>
      <c r="B7" s="95"/>
      <c r="C7" s="16"/>
      <c r="D7" s="16"/>
      <c r="E7" s="17"/>
      <c r="F7" s="17"/>
      <c r="G7" s="17"/>
      <c r="H7" s="95"/>
      <c r="I7" s="16"/>
      <c r="J7" s="16"/>
      <c r="K7" s="18"/>
      <c r="L7" s="17"/>
      <c r="M7" s="17"/>
      <c r="N7" s="95"/>
      <c r="O7" s="16"/>
      <c r="P7" s="16"/>
      <c r="Q7" s="17"/>
      <c r="R7" s="17"/>
      <c r="S7" s="17"/>
      <c r="T7" s="95"/>
      <c r="U7" s="16"/>
      <c r="V7" s="16"/>
      <c r="W7" s="18"/>
      <c r="X7" s="17"/>
      <c r="Y7" s="17"/>
      <c r="Z7" s="95"/>
      <c r="AA7" s="15"/>
      <c r="AB7" s="15"/>
      <c r="AC7" s="15"/>
      <c r="AD7" s="19"/>
      <c r="AE7" s="19"/>
    </row>
    <row r="8" spans="1:34" s="21" customFormat="1" ht="55.15" customHeight="1">
      <c r="A8" s="99"/>
      <c r="B8" s="96"/>
      <c r="C8" s="16"/>
      <c r="D8" s="16"/>
      <c r="E8" s="17"/>
      <c r="F8" s="17"/>
      <c r="G8" s="17"/>
      <c r="H8" s="96"/>
      <c r="I8" s="16"/>
      <c r="J8" s="16"/>
      <c r="K8" s="18"/>
      <c r="L8" s="17"/>
      <c r="M8" s="17"/>
      <c r="N8" s="96"/>
      <c r="O8" s="16"/>
      <c r="P8" s="16"/>
      <c r="Q8" s="17"/>
      <c r="R8" s="17"/>
      <c r="S8" s="17"/>
      <c r="T8" s="96"/>
      <c r="U8" s="16"/>
      <c r="V8" s="16"/>
      <c r="W8" s="18"/>
      <c r="X8" s="17"/>
      <c r="Y8" s="17"/>
      <c r="Z8" s="96"/>
      <c r="AA8" s="15"/>
      <c r="AB8" s="15"/>
      <c r="AC8" s="15"/>
      <c r="AD8" s="17"/>
      <c r="AE8" s="17"/>
    </row>
    <row r="9" spans="1:34" s="21" customFormat="1" ht="55.15" customHeight="1">
      <c r="A9" s="99"/>
      <c r="B9" s="96"/>
      <c r="C9" s="16"/>
      <c r="D9" s="16"/>
      <c r="E9" s="18"/>
      <c r="F9" s="17"/>
      <c r="G9" s="17"/>
      <c r="H9" s="96"/>
      <c r="I9" s="16"/>
      <c r="J9" s="16"/>
      <c r="K9" s="17"/>
      <c r="L9" s="17"/>
      <c r="M9" s="17"/>
      <c r="N9" s="96"/>
      <c r="O9" s="16"/>
      <c r="P9" s="16"/>
      <c r="Q9" s="17"/>
      <c r="R9" s="17"/>
      <c r="S9" s="17"/>
      <c r="T9" s="96"/>
      <c r="U9" s="16"/>
      <c r="V9" s="16"/>
      <c r="W9" s="17"/>
      <c r="X9" s="17"/>
      <c r="Y9" s="17"/>
      <c r="Z9" s="96"/>
      <c r="AA9" s="15"/>
      <c r="AB9" s="15"/>
      <c r="AC9" s="15"/>
      <c r="AD9" s="17"/>
      <c r="AE9" s="17"/>
    </row>
    <row r="10" spans="1:34" s="21" customFormat="1" ht="55.15" customHeight="1">
      <c r="A10" s="99"/>
      <c r="B10" s="96"/>
      <c r="C10" s="16"/>
      <c r="D10" s="16"/>
      <c r="E10" s="17"/>
      <c r="F10" s="17"/>
      <c r="G10" s="17"/>
      <c r="H10" s="96"/>
      <c r="I10" s="16"/>
      <c r="J10" s="16"/>
      <c r="K10" s="17"/>
      <c r="L10" s="17"/>
      <c r="M10" s="17"/>
      <c r="N10" s="96"/>
      <c r="O10" s="16"/>
      <c r="P10" s="16"/>
      <c r="Q10" s="17"/>
      <c r="R10" s="17"/>
      <c r="S10" s="17"/>
      <c r="T10" s="96"/>
      <c r="U10" s="16"/>
      <c r="V10" s="16"/>
      <c r="W10" s="17"/>
      <c r="X10" s="17"/>
      <c r="Y10" s="17"/>
      <c r="Z10" s="96"/>
      <c r="AA10" s="15"/>
      <c r="AB10" s="15"/>
      <c r="AC10" s="15"/>
      <c r="AD10" s="17"/>
      <c r="AE10" s="17"/>
    </row>
    <row r="11" spans="1:34" s="21" customFormat="1" ht="55.15" customHeight="1">
      <c r="A11" s="99"/>
      <c r="B11" s="96"/>
      <c r="C11" s="16"/>
      <c r="D11" s="16"/>
      <c r="E11" s="18"/>
      <c r="F11" s="17"/>
      <c r="G11" s="17"/>
      <c r="H11" s="96"/>
      <c r="I11" s="16"/>
      <c r="J11" s="16"/>
      <c r="K11" s="17"/>
      <c r="L11" s="17"/>
      <c r="M11" s="17"/>
      <c r="N11" s="96"/>
      <c r="O11" s="16"/>
      <c r="P11" s="16"/>
      <c r="Q11" s="17"/>
      <c r="R11" s="17"/>
      <c r="S11" s="17"/>
      <c r="T11" s="96"/>
      <c r="U11" s="16"/>
      <c r="V11" s="16"/>
      <c r="W11" s="17"/>
      <c r="X11" s="17"/>
      <c r="Y11" s="17"/>
      <c r="Z11" s="96"/>
      <c r="AA11" s="15"/>
      <c r="AB11" s="15"/>
      <c r="AC11" s="15"/>
      <c r="AD11" s="17"/>
      <c r="AE11" s="17"/>
    </row>
    <row r="12" spans="1:34" s="21" customFormat="1" ht="55.15" customHeight="1">
      <c r="A12" s="99"/>
      <c r="B12" s="96"/>
      <c r="C12" s="16"/>
      <c r="D12" s="16"/>
      <c r="E12" s="17"/>
      <c r="F12" s="17"/>
      <c r="G12" s="17"/>
      <c r="H12" s="96"/>
      <c r="I12" s="15"/>
      <c r="J12" s="15"/>
      <c r="K12" s="15"/>
      <c r="L12" s="15"/>
      <c r="M12" s="15"/>
      <c r="N12" s="96"/>
      <c r="O12" s="16"/>
      <c r="P12" s="16"/>
      <c r="Q12" s="17"/>
      <c r="R12" s="17"/>
      <c r="S12" s="17"/>
      <c r="T12" s="96"/>
      <c r="U12" s="16"/>
      <c r="V12" s="16"/>
      <c r="W12" s="17"/>
      <c r="X12" s="17"/>
      <c r="Y12" s="17"/>
      <c r="Z12" s="96"/>
      <c r="AA12" s="15"/>
      <c r="AB12" s="15"/>
      <c r="AC12" s="15"/>
      <c r="AD12" s="17"/>
      <c r="AE12" s="17"/>
    </row>
    <row r="13" spans="1:34" s="21" customFormat="1" ht="55.15" customHeight="1">
      <c r="A13" s="99"/>
      <c r="B13" s="96"/>
      <c r="C13" s="16"/>
      <c r="D13" s="16"/>
      <c r="E13" s="17"/>
      <c r="F13" s="17"/>
      <c r="G13" s="17"/>
      <c r="H13" s="96"/>
      <c r="I13" s="15"/>
      <c r="J13" s="15"/>
      <c r="K13" s="15"/>
      <c r="L13" s="15"/>
      <c r="M13" s="15"/>
      <c r="N13" s="96"/>
      <c r="O13" s="16"/>
      <c r="P13" s="16"/>
      <c r="Q13" s="17"/>
      <c r="R13" s="17"/>
      <c r="S13" s="17"/>
      <c r="T13" s="96"/>
      <c r="U13" s="16"/>
      <c r="V13" s="16"/>
      <c r="W13" s="17"/>
      <c r="X13" s="17"/>
      <c r="Y13" s="17"/>
      <c r="Z13" s="96"/>
      <c r="AA13" s="15"/>
      <c r="AB13" s="15"/>
      <c r="AC13" s="15"/>
      <c r="AD13" s="17"/>
      <c r="AE13" s="17"/>
    </row>
    <row r="14" spans="1:34" s="21" customFormat="1" ht="55.15" customHeight="1">
      <c r="A14" s="99"/>
      <c r="B14" s="96"/>
      <c r="C14" s="16"/>
      <c r="D14" s="16"/>
      <c r="E14" s="17"/>
      <c r="F14" s="17"/>
      <c r="G14" s="17"/>
      <c r="H14" s="96"/>
      <c r="I14" s="15"/>
      <c r="J14" s="15"/>
      <c r="K14" s="15"/>
      <c r="L14" s="15"/>
      <c r="M14" s="15"/>
      <c r="N14" s="96"/>
      <c r="O14" s="15"/>
      <c r="P14" s="15"/>
      <c r="Q14" s="15"/>
      <c r="R14" s="15"/>
      <c r="S14" s="15"/>
      <c r="T14" s="96"/>
      <c r="U14" s="15"/>
      <c r="V14" s="15"/>
      <c r="W14" s="15"/>
      <c r="X14" s="15"/>
      <c r="Y14" s="15"/>
      <c r="Z14" s="96"/>
      <c r="AA14" s="15"/>
      <c r="AB14" s="15"/>
      <c r="AC14" s="15"/>
      <c r="AD14" s="17"/>
      <c r="AE14" s="17"/>
    </row>
    <row r="15" spans="1:34" s="21" customFormat="1" ht="55.15" customHeight="1">
      <c r="A15" s="99"/>
      <c r="B15" s="96"/>
      <c r="C15" s="16"/>
      <c r="D15" s="16"/>
      <c r="E15" s="17"/>
      <c r="F15" s="17"/>
      <c r="G15" s="17"/>
      <c r="H15" s="96"/>
      <c r="I15" s="15"/>
      <c r="J15" s="15"/>
      <c r="K15" s="15"/>
      <c r="L15" s="15"/>
      <c r="M15" s="15"/>
      <c r="N15" s="96"/>
      <c r="O15" s="15"/>
      <c r="P15" s="15"/>
      <c r="Q15" s="15"/>
      <c r="R15" s="15"/>
      <c r="S15" s="15"/>
      <c r="T15" s="96"/>
      <c r="U15" s="15"/>
      <c r="V15" s="15"/>
      <c r="W15" s="15"/>
      <c r="X15" s="15"/>
      <c r="Y15" s="15"/>
      <c r="Z15" s="96"/>
      <c r="AA15" s="15"/>
      <c r="AB15" s="15"/>
      <c r="AC15" s="15"/>
      <c r="AD15" s="17"/>
      <c r="AE15" s="17"/>
    </row>
    <row r="16" spans="1:34" s="21" customFormat="1" ht="55.15" customHeight="1">
      <c r="A16" s="98" t="s">
        <v>10</v>
      </c>
      <c r="B16" s="95"/>
      <c r="C16" s="16"/>
      <c r="D16" s="16"/>
      <c r="E16" s="17"/>
      <c r="F16" s="17"/>
      <c r="G16" s="17"/>
      <c r="H16" s="95"/>
      <c r="I16" s="16"/>
      <c r="J16" s="16"/>
      <c r="K16" s="17"/>
      <c r="L16" s="17"/>
      <c r="M16" s="17"/>
      <c r="N16" s="95"/>
      <c r="O16" s="16"/>
      <c r="P16" s="16"/>
      <c r="Q16" s="17"/>
      <c r="R16" s="17"/>
      <c r="S16" s="17"/>
      <c r="T16" s="95"/>
      <c r="U16" s="16"/>
      <c r="V16" s="16"/>
      <c r="W16" s="18"/>
      <c r="X16" s="17"/>
      <c r="Y16" s="17"/>
      <c r="Z16" s="95"/>
      <c r="AA16" s="15"/>
      <c r="AB16" s="15"/>
      <c r="AC16" s="15"/>
      <c r="AD16" s="17"/>
      <c r="AE16" s="17"/>
    </row>
    <row r="17" spans="1:34" s="21" customFormat="1" ht="55.15" customHeight="1">
      <c r="A17" s="99"/>
      <c r="B17" s="96"/>
      <c r="C17" s="16"/>
      <c r="D17" s="16"/>
      <c r="E17" s="17"/>
      <c r="F17" s="17"/>
      <c r="G17" s="17"/>
      <c r="H17" s="96"/>
      <c r="I17" s="16"/>
      <c r="J17" s="16"/>
      <c r="K17" s="17"/>
      <c r="L17" s="17"/>
      <c r="M17" s="17"/>
      <c r="N17" s="96"/>
      <c r="O17" s="16"/>
      <c r="P17" s="16"/>
      <c r="Q17" s="17"/>
      <c r="R17" s="17"/>
      <c r="S17" s="17"/>
      <c r="T17" s="96"/>
      <c r="U17" s="16"/>
      <c r="V17" s="16"/>
      <c r="W17" s="17"/>
      <c r="X17" s="17"/>
      <c r="Y17" s="17"/>
      <c r="Z17" s="96"/>
      <c r="AA17" s="15"/>
      <c r="AB17" s="15"/>
      <c r="AC17" s="15"/>
      <c r="AD17" s="17"/>
      <c r="AE17" s="17"/>
    </row>
    <row r="18" spans="1:34" s="21" customFormat="1" ht="55.15" customHeight="1">
      <c r="A18" s="99"/>
      <c r="B18" s="96"/>
      <c r="C18" s="16"/>
      <c r="D18" s="16"/>
      <c r="E18" s="18"/>
      <c r="F18" s="17"/>
      <c r="G18" s="17"/>
      <c r="H18" s="96"/>
      <c r="I18" s="16"/>
      <c r="J18" s="16"/>
      <c r="K18" s="17"/>
      <c r="L18" s="17"/>
      <c r="M18" s="17"/>
      <c r="N18" s="96"/>
      <c r="O18" s="16"/>
      <c r="P18" s="16"/>
      <c r="Q18" s="17"/>
      <c r="R18" s="17"/>
      <c r="S18" s="17"/>
      <c r="T18" s="96"/>
      <c r="U18" s="16"/>
      <c r="V18" s="16"/>
      <c r="W18" s="17"/>
      <c r="X18" s="17"/>
      <c r="Y18" s="17"/>
      <c r="Z18" s="96"/>
      <c r="AA18" s="15"/>
      <c r="AB18" s="15"/>
      <c r="AC18" s="15"/>
      <c r="AD18" s="17"/>
      <c r="AE18" s="17"/>
    </row>
    <row r="19" spans="1:34" s="21" customFormat="1" ht="55.15" customHeight="1">
      <c r="A19" s="99"/>
      <c r="B19" s="96"/>
      <c r="C19" s="16"/>
      <c r="D19" s="16"/>
      <c r="E19" s="17"/>
      <c r="F19" s="17"/>
      <c r="G19" s="17"/>
      <c r="H19" s="96"/>
      <c r="I19" s="16"/>
      <c r="J19" s="16"/>
      <c r="K19" s="17"/>
      <c r="L19" s="17"/>
      <c r="M19" s="17"/>
      <c r="N19" s="96"/>
      <c r="O19" s="15"/>
      <c r="P19" s="15"/>
      <c r="Q19" s="15"/>
      <c r="R19" s="15"/>
      <c r="S19" s="15"/>
      <c r="T19" s="96"/>
      <c r="U19" s="16"/>
      <c r="V19" s="16"/>
      <c r="W19" s="17"/>
      <c r="X19" s="17"/>
      <c r="Y19" s="17"/>
      <c r="Z19" s="96"/>
      <c r="AA19" s="15"/>
      <c r="AB19" s="15"/>
      <c r="AC19" s="17"/>
      <c r="AD19" s="17"/>
      <c r="AE19" s="17"/>
    </row>
    <row r="20" spans="1:34" s="21" customFormat="1" ht="55.15" customHeight="1">
      <c r="A20" s="99"/>
      <c r="B20" s="96"/>
      <c r="C20" s="16"/>
      <c r="D20" s="16"/>
      <c r="E20" s="17"/>
      <c r="F20" s="17"/>
      <c r="G20" s="17"/>
      <c r="H20" s="96"/>
      <c r="I20" s="16"/>
      <c r="J20" s="16"/>
      <c r="K20" s="17"/>
      <c r="L20" s="17"/>
      <c r="M20" s="17"/>
      <c r="N20" s="96"/>
      <c r="O20" s="15"/>
      <c r="P20" s="15"/>
      <c r="Q20" s="15"/>
      <c r="R20" s="15"/>
      <c r="S20" s="15"/>
      <c r="T20" s="96"/>
      <c r="U20" s="16"/>
      <c r="V20" s="16"/>
      <c r="W20" s="17"/>
      <c r="X20" s="17"/>
      <c r="Y20" s="17"/>
      <c r="Z20" s="96"/>
      <c r="AA20" s="15"/>
      <c r="AB20" s="15"/>
      <c r="AC20" s="17"/>
      <c r="AD20" s="17"/>
      <c r="AE20" s="17"/>
    </row>
    <row r="21" spans="1:34" s="21" customFormat="1" ht="55.15" customHeight="1">
      <c r="A21" s="99"/>
      <c r="B21" s="96"/>
      <c r="C21" s="15"/>
      <c r="D21" s="15"/>
      <c r="E21" s="15"/>
      <c r="F21" s="15"/>
      <c r="G21" s="15"/>
      <c r="H21" s="96"/>
      <c r="I21" s="16"/>
      <c r="J21" s="16"/>
      <c r="K21" s="17"/>
      <c r="L21" s="17"/>
      <c r="M21" s="17"/>
      <c r="N21" s="96"/>
      <c r="O21" s="15"/>
      <c r="P21" s="15"/>
      <c r="Q21" s="15"/>
      <c r="R21" s="15"/>
      <c r="S21" s="15"/>
      <c r="T21" s="96"/>
      <c r="U21" s="16"/>
      <c r="V21" s="16"/>
      <c r="W21" s="17"/>
      <c r="X21" s="17"/>
      <c r="Y21" s="17"/>
      <c r="Z21" s="96"/>
      <c r="AA21" s="15"/>
      <c r="AB21" s="15"/>
      <c r="AC21" s="17"/>
      <c r="AD21" s="17"/>
      <c r="AE21" s="17"/>
    </row>
    <row r="22" spans="1:34" s="21" customFormat="1" ht="55.15" customHeight="1">
      <c r="A22" s="99"/>
      <c r="B22" s="96"/>
      <c r="C22" s="15"/>
      <c r="D22" s="15"/>
      <c r="E22" s="15"/>
      <c r="F22" s="15"/>
      <c r="G22" s="15"/>
      <c r="H22" s="96"/>
      <c r="I22" s="16"/>
      <c r="J22" s="16"/>
      <c r="K22" s="17"/>
      <c r="L22" s="17"/>
      <c r="M22" s="17"/>
      <c r="N22" s="96"/>
      <c r="O22" s="15"/>
      <c r="P22" s="15"/>
      <c r="Q22" s="15"/>
      <c r="R22" s="15"/>
      <c r="S22" s="15"/>
      <c r="T22" s="96"/>
      <c r="U22" s="15"/>
      <c r="V22" s="15"/>
      <c r="W22" s="15"/>
      <c r="X22" s="15"/>
      <c r="Y22" s="15"/>
      <c r="Z22" s="96"/>
      <c r="AA22" s="15"/>
      <c r="AB22" s="15"/>
      <c r="AC22" s="17"/>
      <c r="AD22" s="17"/>
      <c r="AE22" s="17"/>
    </row>
    <row r="23" spans="1:34" s="21" customFormat="1" ht="55.15" customHeight="1">
      <c r="A23" s="99"/>
      <c r="B23" s="96"/>
      <c r="C23" s="15"/>
      <c r="D23" s="15"/>
      <c r="E23" s="15"/>
      <c r="F23" s="15"/>
      <c r="G23" s="15"/>
      <c r="H23" s="96"/>
      <c r="I23" s="16"/>
      <c r="J23" s="16"/>
      <c r="K23" s="17"/>
      <c r="L23" s="17"/>
      <c r="M23" s="17"/>
      <c r="N23" s="96"/>
      <c r="O23" s="15"/>
      <c r="P23" s="15"/>
      <c r="Q23" s="15"/>
      <c r="R23" s="15"/>
      <c r="S23" s="15"/>
      <c r="T23" s="96"/>
      <c r="U23" s="15"/>
      <c r="V23" s="15"/>
      <c r="W23" s="15"/>
      <c r="X23" s="15"/>
      <c r="Y23" s="15"/>
      <c r="Z23" s="96"/>
      <c r="AA23" s="15"/>
      <c r="AB23" s="15"/>
      <c r="AC23" s="17"/>
      <c r="AD23" s="17"/>
      <c r="AE23" s="17"/>
    </row>
    <row r="24" spans="1:34" s="21" customFormat="1" ht="55.15" customHeight="1">
      <c r="A24" s="98" t="s">
        <v>11</v>
      </c>
      <c r="B24" s="100"/>
      <c r="C24" s="22"/>
      <c r="D24" s="22"/>
      <c r="E24" s="23"/>
      <c r="F24" s="17"/>
      <c r="G24" s="17"/>
      <c r="H24" s="100"/>
      <c r="I24" s="22"/>
      <c r="J24" s="22"/>
      <c r="K24" s="23"/>
      <c r="L24" s="17"/>
      <c r="M24" s="17"/>
      <c r="N24" s="100"/>
      <c r="O24" s="22"/>
      <c r="P24" s="22"/>
      <c r="Q24" s="23"/>
      <c r="R24" s="17"/>
      <c r="S24" s="17"/>
      <c r="T24" s="100"/>
      <c r="U24" s="22"/>
      <c r="V24" s="24"/>
      <c r="W24" s="23"/>
      <c r="X24" s="17"/>
      <c r="Y24" s="17"/>
      <c r="Z24" s="95"/>
      <c r="AA24" s="15"/>
      <c r="AB24" s="15"/>
      <c r="AC24" s="17"/>
      <c r="AD24" s="17"/>
      <c r="AE24" s="17"/>
    </row>
    <row r="25" spans="1:34" s="21" customFormat="1" ht="55.15" customHeight="1">
      <c r="A25" s="99"/>
      <c r="B25" s="101"/>
      <c r="C25" s="16"/>
      <c r="D25" s="16"/>
      <c r="E25" s="17"/>
      <c r="F25" s="17"/>
      <c r="G25" s="17"/>
      <c r="H25" s="101"/>
      <c r="I25" s="16"/>
      <c r="J25" s="16"/>
      <c r="K25" s="17"/>
      <c r="L25" s="17"/>
      <c r="M25" s="17"/>
      <c r="N25" s="101"/>
      <c r="O25" s="16"/>
      <c r="P25" s="16"/>
      <c r="Q25" s="17"/>
      <c r="R25" s="17"/>
      <c r="S25" s="17"/>
      <c r="T25" s="101"/>
      <c r="U25" s="16"/>
      <c r="V25" s="16"/>
      <c r="W25" s="17"/>
      <c r="X25" s="17"/>
      <c r="Y25" s="17"/>
      <c r="Z25" s="96"/>
      <c r="AA25" s="15"/>
      <c r="AB25" s="15"/>
      <c r="AC25" s="17"/>
      <c r="AD25" s="17"/>
      <c r="AE25" s="17"/>
    </row>
    <row r="26" spans="1:34" s="21" customFormat="1" ht="55.15" customHeight="1">
      <c r="A26" s="98" t="s">
        <v>14</v>
      </c>
      <c r="B26" s="95"/>
      <c r="C26" s="16"/>
      <c r="D26" s="16"/>
      <c r="E26" s="18"/>
      <c r="F26" s="17"/>
      <c r="G26" s="17"/>
      <c r="H26" s="95"/>
      <c r="I26" s="16"/>
      <c r="J26" s="16"/>
      <c r="K26" s="18"/>
      <c r="L26" s="17"/>
      <c r="M26" s="17"/>
      <c r="N26" s="95"/>
      <c r="O26" s="16"/>
      <c r="P26" s="16"/>
      <c r="Q26" s="18"/>
      <c r="R26" s="17"/>
      <c r="S26" s="17"/>
      <c r="T26" s="95"/>
      <c r="U26" s="16"/>
      <c r="V26" s="16"/>
      <c r="W26" s="18"/>
      <c r="X26" s="17"/>
      <c r="Y26" s="17"/>
      <c r="Z26" s="95"/>
      <c r="AA26" s="15"/>
      <c r="AB26" s="15"/>
      <c r="AC26" s="17"/>
      <c r="AD26" s="17"/>
      <c r="AE26" s="17"/>
    </row>
    <row r="27" spans="1:34" s="21" customFormat="1" ht="55.15" customHeight="1">
      <c r="A27" s="99"/>
      <c r="B27" s="96"/>
      <c r="C27" s="16"/>
      <c r="D27" s="16"/>
      <c r="E27" s="17"/>
      <c r="F27" s="17"/>
      <c r="G27" s="17"/>
      <c r="H27" s="96"/>
      <c r="I27" s="16"/>
      <c r="J27" s="16"/>
      <c r="K27" s="18"/>
      <c r="L27" s="17"/>
      <c r="M27" s="17"/>
      <c r="N27" s="96"/>
      <c r="O27" s="16"/>
      <c r="P27" s="16"/>
      <c r="Q27" s="17"/>
      <c r="R27" s="17"/>
      <c r="S27" s="17"/>
      <c r="T27" s="96"/>
      <c r="U27" s="16"/>
      <c r="V27" s="16"/>
      <c r="W27" s="17"/>
      <c r="X27" s="17"/>
      <c r="Y27" s="17"/>
      <c r="Z27" s="96"/>
      <c r="AA27" s="15"/>
      <c r="AB27" s="15"/>
      <c r="AC27" s="17"/>
      <c r="AD27" s="17"/>
      <c r="AE27" s="17"/>
    </row>
    <row r="28" spans="1:34" s="21" customFormat="1" ht="55.15" customHeight="1">
      <c r="A28" s="99"/>
      <c r="B28" s="96"/>
      <c r="C28" s="16"/>
      <c r="D28" s="16"/>
      <c r="E28" s="17"/>
      <c r="F28" s="17"/>
      <c r="G28" s="17"/>
      <c r="H28" s="96"/>
      <c r="I28" s="25"/>
      <c r="J28" s="25"/>
      <c r="K28" s="18"/>
      <c r="L28" s="17"/>
      <c r="M28" s="17"/>
      <c r="N28" s="96"/>
      <c r="O28" s="16"/>
      <c r="P28" s="16"/>
      <c r="Q28" s="17"/>
      <c r="R28" s="17"/>
      <c r="S28" s="17"/>
      <c r="T28" s="96"/>
      <c r="U28" s="16"/>
      <c r="V28" s="16"/>
      <c r="W28" s="17"/>
      <c r="X28" s="17"/>
      <c r="Y28" s="17"/>
      <c r="Z28" s="96"/>
      <c r="AA28" s="15"/>
      <c r="AB28" s="15"/>
      <c r="AC28" s="17"/>
      <c r="AD28" s="17"/>
      <c r="AE28" s="17"/>
    </row>
    <row r="29" spans="1:34" s="21" customFormat="1" ht="55.15" customHeight="1">
      <c r="A29" s="99"/>
      <c r="B29" s="96"/>
      <c r="C29" s="15"/>
      <c r="D29" s="15"/>
      <c r="E29" s="15"/>
      <c r="F29" s="15"/>
      <c r="G29" s="15"/>
      <c r="H29" s="96"/>
      <c r="I29" s="16"/>
      <c r="J29" s="16"/>
      <c r="K29" s="17"/>
      <c r="L29" s="17"/>
      <c r="M29" s="17"/>
      <c r="N29" s="96"/>
      <c r="O29" s="16"/>
      <c r="P29" s="16"/>
      <c r="Q29" s="17"/>
      <c r="R29" s="17"/>
      <c r="S29" s="17"/>
      <c r="T29" s="96"/>
      <c r="U29" s="16"/>
      <c r="V29" s="16"/>
      <c r="W29" s="17"/>
      <c r="X29" s="17"/>
      <c r="Y29" s="17"/>
      <c r="Z29" s="96"/>
      <c r="AA29" s="15"/>
      <c r="AB29" s="15"/>
      <c r="AC29" s="15"/>
      <c r="AD29" s="15"/>
      <c r="AE29" s="15"/>
    </row>
    <row r="30" spans="1:34" s="21" customFormat="1" ht="55.15" customHeight="1">
      <c r="A30" s="99"/>
      <c r="B30" s="96"/>
      <c r="C30" s="26"/>
      <c r="D30" s="26"/>
      <c r="E30" s="15"/>
      <c r="F30" s="15"/>
      <c r="G30" s="15"/>
      <c r="H30" s="96"/>
      <c r="I30" s="26"/>
      <c r="J30" s="26"/>
      <c r="K30" s="15"/>
      <c r="L30" s="15"/>
      <c r="M30" s="15"/>
      <c r="N30" s="96"/>
      <c r="O30" s="26"/>
      <c r="P30" s="26"/>
      <c r="Q30" s="15"/>
      <c r="R30" s="15"/>
      <c r="S30" s="15"/>
      <c r="T30" s="96"/>
      <c r="U30" s="26"/>
      <c r="V30" s="26"/>
      <c r="W30" s="15"/>
      <c r="X30" s="15"/>
      <c r="Y30" s="15"/>
      <c r="Z30" s="96"/>
      <c r="AA30" s="26"/>
      <c r="AB30" s="26"/>
      <c r="AC30" s="15"/>
      <c r="AD30" s="15"/>
      <c r="AE30" s="15"/>
    </row>
    <row r="31" spans="1:34" s="29" customFormat="1" ht="43.35" customHeight="1">
      <c r="A31" s="27" t="s">
        <v>15</v>
      </c>
      <c r="B31" s="28"/>
      <c r="C31" s="104">
        <f>SUM(G6:G30)</f>
        <v>0</v>
      </c>
      <c r="D31" s="105"/>
      <c r="E31" s="105"/>
      <c r="F31" s="105"/>
      <c r="G31" s="106"/>
      <c r="H31" s="28"/>
      <c r="I31" s="104">
        <f>SUM(M6:M30)</f>
        <v>0</v>
      </c>
      <c r="J31" s="105"/>
      <c r="K31" s="105"/>
      <c r="L31" s="105"/>
      <c r="M31" s="106"/>
      <c r="N31" s="28" t="s">
        <v>16</v>
      </c>
      <c r="O31" s="104">
        <f>SUM(S6:S30)</f>
        <v>0</v>
      </c>
      <c r="P31" s="105"/>
      <c r="Q31" s="105"/>
      <c r="R31" s="105"/>
      <c r="S31" s="106"/>
      <c r="T31" s="28" t="s">
        <v>16</v>
      </c>
      <c r="U31" s="104">
        <f>SUM(Y6:Y30)</f>
        <v>0</v>
      </c>
      <c r="V31" s="105"/>
      <c r="W31" s="105"/>
      <c r="X31" s="105"/>
      <c r="Y31" s="106"/>
      <c r="Z31" s="28" t="s">
        <v>16</v>
      </c>
      <c r="AA31" s="107">
        <f>SUM(AE6:AE30)</f>
        <v>0</v>
      </c>
      <c r="AB31" s="107"/>
      <c r="AC31" s="107"/>
      <c r="AD31" s="107"/>
      <c r="AE31" s="107"/>
      <c r="AF31" s="102">
        <f>SUM(C31,I31,O31,U31,AA31)</f>
        <v>0</v>
      </c>
      <c r="AG31" s="103"/>
      <c r="AH31" s="103"/>
    </row>
    <row r="32" spans="1:34" s="33" customFormat="1" ht="25.35" customHeight="1">
      <c r="A32" s="118" t="s">
        <v>17</v>
      </c>
      <c r="B32" s="121"/>
      <c r="C32" s="110" t="s">
        <v>18</v>
      </c>
      <c r="D32" s="111"/>
      <c r="E32" s="30"/>
      <c r="F32" s="31"/>
      <c r="G32" s="31"/>
      <c r="H32" s="112" t="s">
        <v>17</v>
      </c>
      <c r="I32" s="110" t="s">
        <v>18</v>
      </c>
      <c r="J32" s="111"/>
      <c r="K32" s="32"/>
      <c r="L32" s="31"/>
      <c r="M32" s="31"/>
      <c r="N32" s="112" t="s">
        <v>17</v>
      </c>
      <c r="O32" s="110" t="s">
        <v>18</v>
      </c>
      <c r="P32" s="111"/>
      <c r="Q32" s="32"/>
      <c r="R32" s="5"/>
      <c r="S32" s="5"/>
      <c r="T32" s="112" t="s">
        <v>17</v>
      </c>
      <c r="U32" s="110" t="s">
        <v>18</v>
      </c>
      <c r="V32" s="111"/>
      <c r="W32" s="32"/>
      <c r="X32" s="5"/>
      <c r="Y32" s="5"/>
      <c r="Z32" s="112" t="s">
        <v>17</v>
      </c>
      <c r="AA32" s="110" t="s">
        <v>18</v>
      </c>
      <c r="AB32" s="111"/>
      <c r="AC32" s="32"/>
      <c r="AD32" s="5"/>
      <c r="AE32" s="5"/>
      <c r="AF32" s="108">
        <f>AF31/4/1768</f>
        <v>0</v>
      </c>
      <c r="AG32" s="109"/>
      <c r="AH32" s="109"/>
    </row>
    <row r="33" spans="1:34" s="33" customFormat="1" ht="25.35" customHeight="1">
      <c r="A33" s="119"/>
      <c r="B33" s="122"/>
      <c r="C33" s="110" t="s">
        <v>19</v>
      </c>
      <c r="D33" s="111"/>
      <c r="E33" s="30"/>
      <c r="F33" s="31"/>
      <c r="G33" s="31"/>
      <c r="H33" s="113"/>
      <c r="I33" s="110" t="s">
        <v>19</v>
      </c>
      <c r="J33" s="111"/>
      <c r="K33" s="32"/>
      <c r="L33" s="31"/>
      <c r="M33" s="31"/>
      <c r="N33" s="113"/>
      <c r="O33" s="110" t="s">
        <v>19</v>
      </c>
      <c r="P33" s="111"/>
      <c r="Q33" s="32"/>
      <c r="R33" s="5"/>
      <c r="S33" s="5"/>
      <c r="T33" s="113"/>
      <c r="U33" s="110" t="s">
        <v>19</v>
      </c>
      <c r="V33" s="111"/>
      <c r="W33" s="32"/>
      <c r="X33" s="5"/>
      <c r="Y33" s="5"/>
      <c r="Z33" s="113"/>
      <c r="AA33" s="110" t="s">
        <v>19</v>
      </c>
      <c r="AB33" s="111"/>
      <c r="AC33" s="32"/>
      <c r="AD33" s="5"/>
      <c r="AE33" s="5"/>
      <c r="AF33" s="108"/>
      <c r="AG33" s="109"/>
      <c r="AH33" s="109"/>
    </row>
    <row r="34" spans="1:34" s="33" customFormat="1" ht="25.35" customHeight="1">
      <c r="A34" s="119"/>
      <c r="B34" s="122"/>
      <c r="C34" s="110" t="s">
        <v>20</v>
      </c>
      <c r="D34" s="111"/>
      <c r="E34" s="30"/>
      <c r="F34" s="31"/>
      <c r="G34" s="31"/>
      <c r="H34" s="113"/>
      <c r="I34" s="110" t="s">
        <v>20</v>
      </c>
      <c r="J34" s="111"/>
      <c r="K34" s="32"/>
      <c r="L34" s="31"/>
      <c r="M34" s="31"/>
      <c r="N34" s="113"/>
      <c r="O34" s="110" t="s">
        <v>20</v>
      </c>
      <c r="P34" s="111"/>
      <c r="Q34" s="32"/>
      <c r="R34" s="5"/>
      <c r="S34" s="5"/>
      <c r="T34" s="113"/>
      <c r="U34" s="110" t="s">
        <v>20</v>
      </c>
      <c r="V34" s="111"/>
      <c r="W34" s="32"/>
      <c r="X34" s="5"/>
      <c r="Y34" s="5"/>
      <c r="Z34" s="113"/>
      <c r="AA34" s="110" t="s">
        <v>20</v>
      </c>
      <c r="AB34" s="111"/>
      <c r="AC34" s="32"/>
      <c r="AD34" s="5"/>
      <c r="AE34" s="5"/>
    </row>
    <row r="35" spans="1:34" s="33" customFormat="1" ht="25.35" customHeight="1">
      <c r="A35" s="119"/>
      <c r="B35" s="122"/>
      <c r="C35" s="110" t="s">
        <v>21</v>
      </c>
      <c r="D35" s="111"/>
      <c r="E35" s="30"/>
      <c r="F35" s="31"/>
      <c r="G35" s="31"/>
      <c r="H35" s="113"/>
      <c r="I35" s="110" t="s">
        <v>21</v>
      </c>
      <c r="J35" s="111"/>
      <c r="K35" s="32"/>
      <c r="L35" s="31"/>
      <c r="M35" s="31"/>
      <c r="N35" s="113"/>
      <c r="O35" s="110" t="s">
        <v>21</v>
      </c>
      <c r="P35" s="111"/>
      <c r="Q35" s="32"/>
      <c r="R35" s="5"/>
      <c r="S35" s="5"/>
      <c r="T35" s="113"/>
      <c r="U35" s="110" t="s">
        <v>21</v>
      </c>
      <c r="V35" s="111"/>
      <c r="W35" s="32"/>
      <c r="X35" s="5"/>
      <c r="Y35" s="5"/>
      <c r="Z35" s="113"/>
      <c r="AA35" s="110" t="s">
        <v>21</v>
      </c>
      <c r="AB35" s="111"/>
      <c r="AC35" s="32"/>
      <c r="AD35" s="5"/>
      <c r="AE35" s="5"/>
    </row>
    <row r="36" spans="1:34" s="33" customFormat="1" ht="25.35" customHeight="1">
      <c r="A36" s="119"/>
      <c r="B36" s="122"/>
      <c r="C36" s="110" t="s">
        <v>22</v>
      </c>
      <c r="D36" s="111"/>
      <c r="E36" s="30"/>
      <c r="F36" s="31"/>
      <c r="G36" s="31"/>
      <c r="H36" s="113"/>
      <c r="I36" s="110" t="s">
        <v>22</v>
      </c>
      <c r="J36" s="111"/>
      <c r="K36" s="30"/>
      <c r="L36" s="31"/>
      <c r="M36" s="31"/>
      <c r="N36" s="113"/>
      <c r="O36" s="110" t="s">
        <v>22</v>
      </c>
      <c r="P36" s="111"/>
      <c r="Q36" s="32"/>
      <c r="R36" s="5"/>
      <c r="S36" s="5"/>
      <c r="T36" s="113"/>
      <c r="U36" s="110" t="s">
        <v>22</v>
      </c>
      <c r="V36" s="111"/>
      <c r="W36" s="32"/>
      <c r="X36" s="5"/>
      <c r="Y36" s="5"/>
      <c r="Z36" s="113"/>
      <c r="AA36" s="110" t="s">
        <v>22</v>
      </c>
      <c r="AB36" s="111"/>
      <c r="AC36" s="32"/>
      <c r="AD36" s="5"/>
      <c r="AE36" s="5"/>
    </row>
    <row r="37" spans="1:34" s="33" customFormat="1" ht="25.35" customHeight="1">
      <c r="A37" s="119"/>
      <c r="B37" s="122"/>
      <c r="C37" s="110" t="s">
        <v>23</v>
      </c>
      <c r="D37" s="111"/>
      <c r="E37" s="32"/>
      <c r="F37" s="31"/>
      <c r="G37" s="31"/>
      <c r="H37" s="113"/>
      <c r="I37" s="110" t="s">
        <v>23</v>
      </c>
      <c r="J37" s="111"/>
      <c r="K37" s="32"/>
      <c r="L37" s="31"/>
      <c r="M37" s="31"/>
      <c r="N37" s="113"/>
      <c r="O37" s="110" t="s">
        <v>23</v>
      </c>
      <c r="P37" s="111"/>
      <c r="Q37" s="32"/>
      <c r="R37" s="5"/>
      <c r="S37" s="5"/>
      <c r="T37" s="113"/>
      <c r="U37" s="110" t="s">
        <v>23</v>
      </c>
      <c r="V37" s="111"/>
      <c r="W37" s="32"/>
      <c r="X37" s="5"/>
      <c r="Y37" s="5"/>
      <c r="Z37" s="113"/>
      <c r="AA37" s="110" t="s">
        <v>23</v>
      </c>
      <c r="AB37" s="111"/>
      <c r="AC37" s="32"/>
      <c r="AD37" s="5"/>
      <c r="AE37" s="5"/>
    </row>
    <row r="38" spans="1:34" s="33" customFormat="1" ht="30" customHeight="1">
      <c r="A38" s="120"/>
      <c r="B38" s="123"/>
      <c r="C38" s="110" t="s">
        <v>24</v>
      </c>
      <c r="D38" s="111"/>
      <c r="E38" s="34">
        <f>E32*70+E33*75+E34*25+E35*60+E37*45+E36*150</f>
        <v>0</v>
      </c>
      <c r="F38" s="31"/>
      <c r="G38" s="31"/>
      <c r="H38" s="114"/>
      <c r="I38" s="110" t="s">
        <v>24</v>
      </c>
      <c r="J38" s="111"/>
      <c r="K38" s="34">
        <f>K32*70+K33*75+K34*25+K35*60+K37*45+K36*150</f>
        <v>0</v>
      </c>
      <c r="L38" s="31"/>
      <c r="M38" s="31"/>
      <c r="N38" s="114"/>
      <c r="O38" s="110" t="s">
        <v>24</v>
      </c>
      <c r="P38" s="111"/>
      <c r="Q38" s="34">
        <f>Q32*70+Q33*75+Q34*25+Q35*150+Q37*45+Q36*132</f>
        <v>0</v>
      </c>
      <c r="R38" s="31"/>
      <c r="S38" s="31"/>
      <c r="T38" s="114"/>
      <c r="U38" s="110" t="s">
        <v>24</v>
      </c>
      <c r="V38" s="111"/>
      <c r="W38" s="34">
        <f>W32*70+W33*75+W34*25+W35*60+W37*45+W36*150</f>
        <v>0</v>
      </c>
      <c r="X38" s="31"/>
      <c r="Y38" s="31"/>
      <c r="Z38" s="114"/>
      <c r="AA38" s="110" t="s">
        <v>24</v>
      </c>
      <c r="AB38" s="111"/>
      <c r="AC38" s="34">
        <f>AC32*70+AC33*75+AC34*25+AC35*60+AC37*45</f>
        <v>0</v>
      </c>
      <c r="AD38" s="31"/>
      <c r="AE38" s="31"/>
    </row>
    <row r="39" spans="1:34" s="33" customFormat="1" ht="47.25" customHeight="1">
      <c r="A39" s="116" t="s">
        <v>25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</row>
    <row r="40" spans="1:34" s="36" customFormat="1" ht="30" customHeight="1">
      <c r="A40" s="115" t="s">
        <v>26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35"/>
      <c r="AE40" s="35"/>
    </row>
  </sheetData>
  <mergeCells count="92">
    <mergeCell ref="U36:V36"/>
    <mergeCell ref="AA36:AB36"/>
    <mergeCell ref="C35:D35"/>
    <mergeCell ref="N32:N38"/>
    <mergeCell ref="O37:P37"/>
    <mergeCell ref="U37:V37"/>
    <mergeCell ref="I34:J34"/>
    <mergeCell ref="C37:D37"/>
    <mergeCell ref="I37:J37"/>
    <mergeCell ref="I35:J35"/>
    <mergeCell ref="H32:H38"/>
    <mergeCell ref="I32:J32"/>
    <mergeCell ref="A40:AC40"/>
    <mergeCell ref="C38:D38"/>
    <mergeCell ref="I38:J38"/>
    <mergeCell ref="O38:P38"/>
    <mergeCell ref="U38:V38"/>
    <mergeCell ref="AA38:AB38"/>
    <mergeCell ref="A39:AE39"/>
    <mergeCell ref="A32:A38"/>
    <mergeCell ref="B32:B38"/>
    <mergeCell ref="C32:D32"/>
    <mergeCell ref="C36:D36"/>
    <mergeCell ref="I36:J36"/>
    <mergeCell ref="O36:P36"/>
    <mergeCell ref="C33:D33"/>
    <mergeCell ref="I33:J33"/>
    <mergeCell ref="C34:D34"/>
    <mergeCell ref="AF32:AH33"/>
    <mergeCell ref="O33:P33"/>
    <mergeCell ref="U33:V33"/>
    <mergeCell ref="AA33:AB33"/>
    <mergeCell ref="O34:P34"/>
    <mergeCell ref="O32:P32"/>
    <mergeCell ref="T32:T38"/>
    <mergeCell ref="U32:V32"/>
    <mergeCell ref="Z32:Z38"/>
    <mergeCell ref="AA32:AB32"/>
    <mergeCell ref="U34:V34"/>
    <mergeCell ref="AA34:AB34"/>
    <mergeCell ref="AA37:AB37"/>
    <mergeCell ref="O35:P35"/>
    <mergeCell ref="U35:V35"/>
    <mergeCell ref="AA35:AB35"/>
    <mergeCell ref="AF31:AH31"/>
    <mergeCell ref="A26:A30"/>
    <mergeCell ref="B26:B30"/>
    <mergeCell ref="H26:H30"/>
    <mergeCell ref="N26:N30"/>
    <mergeCell ref="T26:T30"/>
    <mergeCell ref="Z26:Z30"/>
    <mergeCell ref="C31:G31"/>
    <mergeCell ref="I31:M31"/>
    <mergeCell ref="O31:S31"/>
    <mergeCell ref="U31:Y31"/>
    <mergeCell ref="AA31:AE31"/>
    <mergeCell ref="Z24:Z25"/>
    <mergeCell ref="A16:A23"/>
    <mergeCell ref="B16:B23"/>
    <mergeCell ref="H16:H23"/>
    <mergeCell ref="N16:N23"/>
    <mergeCell ref="T16:T23"/>
    <mergeCell ref="Z16:Z23"/>
    <mergeCell ref="A24:A25"/>
    <mergeCell ref="B24:B25"/>
    <mergeCell ref="H24:H25"/>
    <mergeCell ref="N24:N25"/>
    <mergeCell ref="T24:T25"/>
    <mergeCell ref="A7:A15"/>
    <mergeCell ref="B7:B15"/>
    <mergeCell ref="H7:H15"/>
    <mergeCell ref="N7:N15"/>
    <mergeCell ref="T7:T15"/>
    <mergeCell ref="Z7:Z15"/>
    <mergeCell ref="AA3:AC3"/>
    <mergeCell ref="C4:E4"/>
    <mergeCell ref="I4:K4"/>
    <mergeCell ref="O4:Q4"/>
    <mergeCell ref="U4:W4"/>
    <mergeCell ref="AA4:AC4"/>
    <mergeCell ref="U3:W3"/>
    <mergeCell ref="A3:A4"/>
    <mergeCell ref="B3:B4"/>
    <mergeCell ref="C3:E3"/>
    <mergeCell ref="I3:K3"/>
    <mergeCell ref="O3:Q3"/>
    <mergeCell ref="A1:AE1"/>
    <mergeCell ref="B2:G2"/>
    <mergeCell ref="H2:M2"/>
    <mergeCell ref="N2:S2"/>
    <mergeCell ref="T2:Y2"/>
    <mergeCell ref="Z2:AC2"/>
  </mergeCells>
  <phoneticPr fontId="3" type="noConversion"/>
  <printOptions horizontalCentered="1" verticalCentered="1"/>
  <pageMargins left="0" right="0" top="0" bottom="0" header="0.23622047244094491" footer="0"/>
  <pageSetup paperSize="9" scale="2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"/>
  <sheetViews>
    <sheetView tabSelected="1" zoomScale="40" zoomScaleNormal="40" zoomScaleSheetLayoutView="40" workbookViewId="0">
      <selection activeCell="A43" sqref="A43:AE43"/>
    </sheetView>
  </sheetViews>
  <sheetFormatPr defaultColWidth="8.875" defaultRowHeight="4.9000000000000004" customHeight="1"/>
  <cols>
    <col min="1" max="1" width="7" style="47" customWidth="1"/>
    <col min="2" max="2" width="8.5" style="4" customWidth="1"/>
    <col min="3" max="3" width="63.875" style="4" customWidth="1"/>
    <col min="4" max="4" width="16.5" style="38" hidden="1" customWidth="1"/>
    <col min="5" max="5" width="20.625" style="4" customWidth="1"/>
    <col min="6" max="6" width="19.5" style="4" hidden="1" customWidth="1"/>
    <col min="7" max="7" width="15.25" style="4" hidden="1" customWidth="1"/>
    <col min="8" max="8" width="8.5" style="4" customWidth="1"/>
    <col min="9" max="9" width="61.125" style="4" customWidth="1"/>
    <col min="10" max="10" width="16.5" style="38" customWidth="1"/>
    <col min="11" max="11" width="20.625" style="4" customWidth="1"/>
    <col min="12" max="12" width="19.5" style="4" hidden="1" customWidth="1"/>
    <col min="13" max="13" width="15.25" style="4" hidden="1" customWidth="1"/>
    <col min="14" max="14" width="8.5" style="4" customWidth="1"/>
    <col min="15" max="15" width="65.75" style="4" customWidth="1"/>
    <col min="16" max="16" width="18" style="38" customWidth="1"/>
    <col min="17" max="17" width="20.625" style="39" customWidth="1"/>
    <col min="18" max="18" width="15.625" style="4" hidden="1" customWidth="1"/>
    <col min="19" max="19" width="15.625" style="40" hidden="1" customWidth="1"/>
    <col min="20" max="20" width="8.5" style="4" customWidth="1"/>
    <col min="21" max="21" width="58.625" style="4" customWidth="1"/>
    <col min="22" max="22" width="18.125" style="41" customWidth="1"/>
    <col min="23" max="23" width="20.625" style="39" customWidth="1"/>
    <col min="24" max="25" width="15.625" style="4" hidden="1" customWidth="1"/>
    <col min="26" max="26" width="8.5" style="4" customWidth="1"/>
    <col min="27" max="27" width="80.5" style="4" customWidth="1"/>
    <col min="28" max="28" width="16.5" style="38" customWidth="1"/>
    <col min="29" max="29" width="20.625" style="39" customWidth="1"/>
    <col min="30" max="30" width="14.25" style="4" hidden="1" customWidth="1"/>
    <col min="31" max="31" width="15.625" style="4" hidden="1" customWidth="1"/>
    <col min="32" max="35" width="15.75" style="4" customWidth="1"/>
    <col min="36" max="16384" width="8.875" style="4"/>
  </cols>
  <sheetData>
    <row r="1" spans="1:34" s="1" customFormat="1" ht="83.25" customHeight="1">
      <c r="A1" s="86" t="s">
        <v>27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</row>
    <row r="2" spans="1:34" s="58" customFormat="1" ht="55.15" customHeight="1">
      <c r="A2" s="6" t="s">
        <v>0</v>
      </c>
      <c r="B2" s="124">
        <v>46265</v>
      </c>
      <c r="C2" s="124"/>
      <c r="D2" s="124"/>
      <c r="E2" s="124"/>
      <c r="F2" s="124"/>
      <c r="G2" s="124"/>
      <c r="H2" s="125">
        <f>B2+1</f>
        <v>46266</v>
      </c>
      <c r="I2" s="125"/>
      <c r="J2" s="125"/>
      <c r="K2" s="125"/>
      <c r="L2" s="125"/>
      <c r="M2" s="125"/>
      <c r="N2" s="126">
        <f>H2+1</f>
        <v>46267</v>
      </c>
      <c r="O2" s="126"/>
      <c r="P2" s="126"/>
      <c r="Q2" s="126"/>
      <c r="R2" s="126"/>
      <c r="S2" s="126"/>
      <c r="T2" s="127">
        <f>N2+1</f>
        <v>46268</v>
      </c>
      <c r="U2" s="127"/>
      <c r="V2" s="127"/>
      <c r="W2" s="127"/>
      <c r="X2" s="127"/>
      <c r="Y2" s="127"/>
      <c r="Z2" s="128">
        <f>T2+1</f>
        <v>46269</v>
      </c>
      <c r="AA2" s="128"/>
      <c r="AB2" s="128"/>
      <c r="AC2" s="128"/>
      <c r="AD2" s="3"/>
      <c r="AE2" s="3"/>
    </row>
    <row r="3" spans="1:34" s="58" customFormat="1" ht="36.6" customHeight="1">
      <c r="A3" s="133" t="s">
        <v>1</v>
      </c>
      <c r="B3" s="93"/>
      <c r="C3" s="131">
        <v>0</v>
      </c>
      <c r="D3" s="131"/>
      <c r="E3" s="131"/>
      <c r="F3" s="5"/>
      <c r="G3" s="5"/>
      <c r="H3" s="6"/>
      <c r="I3" s="131">
        <v>1818</v>
      </c>
      <c r="J3" s="131"/>
      <c r="K3" s="131"/>
      <c r="L3" s="5"/>
      <c r="M3" s="5"/>
      <c r="N3" s="6"/>
      <c r="O3" s="131">
        <v>1818</v>
      </c>
      <c r="P3" s="131"/>
      <c r="Q3" s="131"/>
      <c r="R3" s="5"/>
      <c r="S3" s="5"/>
      <c r="T3" s="6"/>
      <c r="U3" s="131">
        <v>1818</v>
      </c>
      <c r="V3" s="131"/>
      <c r="W3" s="131"/>
      <c r="X3" s="5"/>
      <c r="Y3" s="5"/>
      <c r="Z3" s="6"/>
      <c r="AA3" s="131">
        <v>1818</v>
      </c>
      <c r="AB3" s="131"/>
      <c r="AC3" s="131"/>
      <c r="AD3" s="5"/>
      <c r="AE3" s="5"/>
    </row>
    <row r="4" spans="1:34" s="58" customFormat="1" ht="36.6" customHeight="1">
      <c r="A4" s="133"/>
      <c r="B4" s="93"/>
      <c r="C4" s="132">
        <v>0</v>
      </c>
      <c r="D4" s="132"/>
      <c r="E4" s="132"/>
      <c r="F4" s="5"/>
      <c r="G4" s="5"/>
      <c r="H4" s="6"/>
      <c r="I4" s="132">
        <v>35</v>
      </c>
      <c r="J4" s="132"/>
      <c r="K4" s="132"/>
      <c r="L4" s="5"/>
      <c r="M4" s="5"/>
      <c r="N4" s="6"/>
      <c r="O4" s="132">
        <v>35</v>
      </c>
      <c r="P4" s="132"/>
      <c r="Q4" s="132"/>
      <c r="R4" s="5"/>
      <c r="S4" s="5"/>
      <c r="T4" s="6"/>
      <c r="U4" s="132">
        <v>35</v>
      </c>
      <c r="V4" s="132"/>
      <c r="W4" s="132"/>
      <c r="X4" s="5"/>
      <c r="Y4" s="5"/>
      <c r="Z4" s="6"/>
      <c r="AA4" s="132">
        <v>35</v>
      </c>
      <c r="AB4" s="132"/>
      <c r="AC4" s="132"/>
      <c r="AD4" s="5"/>
      <c r="AE4" s="5"/>
    </row>
    <row r="5" spans="1:34" s="58" customFormat="1" ht="32.1" customHeight="1">
      <c r="A5" s="6"/>
      <c r="B5" s="6"/>
      <c r="C5" s="7" t="s">
        <v>2</v>
      </c>
      <c r="D5" s="8" t="s">
        <v>3</v>
      </c>
      <c r="E5" s="9" t="s">
        <v>4</v>
      </c>
      <c r="F5" s="57" t="s">
        <v>5</v>
      </c>
      <c r="G5" s="57" t="s">
        <v>6</v>
      </c>
      <c r="H5" s="6"/>
      <c r="I5" s="7" t="s">
        <v>2</v>
      </c>
      <c r="J5" s="8" t="s">
        <v>3</v>
      </c>
      <c r="K5" s="9" t="s">
        <v>4</v>
      </c>
      <c r="L5" s="57" t="s">
        <v>5</v>
      </c>
      <c r="M5" s="57" t="s">
        <v>6</v>
      </c>
      <c r="N5" s="6"/>
      <c r="O5" s="7" t="s">
        <v>2</v>
      </c>
      <c r="P5" s="8" t="s">
        <v>3</v>
      </c>
      <c r="Q5" s="9" t="s">
        <v>4</v>
      </c>
      <c r="R5" s="57" t="s">
        <v>5</v>
      </c>
      <c r="S5" s="57" t="s">
        <v>6</v>
      </c>
      <c r="T5" s="6"/>
      <c r="U5" s="7" t="s">
        <v>2</v>
      </c>
      <c r="V5" s="10" t="s">
        <v>3</v>
      </c>
      <c r="W5" s="9" t="s">
        <v>4</v>
      </c>
      <c r="X5" s="57" t="s">
        <v>5</v>
      </c>
      <c r="Y5" s="57" t="s">
        <v>6</v>
      </c>
      <c r="Z5" s="6"/>
      <c r="AA5" s="7" t="s">
        <v>2</v>
      </c>
      <c r="AB5" s="8" t="s">
        <v>3</v>
      </c>
      <c r="AC5" s="9" t="s">
        <v>4</v>
      </c>
      <c r="AD5" s="57" t="s">
        <v>5</v>
      </c>
      <c r="AE5" s="57" t="s">
        <v>6</v>
      </c>
      <c r="AF5" s="11"/>
      <c r="AG5" s="12"/>
      <c r="AH5" s="12"/>
    </row>
    <row r="6" spans="1:34" ht="99.6" customHeight="1">
      <c r="A6" s="48" t="s">
        <v>7</v>
      </c>
      <c r="B6" s="42"/>
      <c r="C6" s="43"/>
      <c r="D6" s="43"/>
      <c r="E6" s="44"/>
      <c r="F6" s="44"/>
      <c r="G6" s="44"/>
      <c r="H6" s="14" t="s">
        <v>39</v>
      </c>
      <c r="I6" s="16" t="s">
        <v>40</v>
      </c>
      <c r="J6" s="16" t="s">
        <v>41</v>
      </c>
      <c r="K6" s="17" t="s">
        <v>42</v>
      </c>
      <c r="L6" s="17">
        <v>63</v>
      </c>
      <c r="M6" s="17">
        <v>945</v>
      </c>
      <c r="N6" s="14" t="s">
        <v>8</v>
      </c>
      <c r="O6" s="15"/>
      <c r="P6" s="15"/>
      <c r="Q6" s="15"/>
      <c r="R6" s="15"/>
      <c r="S6" s="15"/>
      <c r="T6" s="14"/>
      <c r="U6" s="15"/>
      <c r="V6" s="15"/>
      <c r="W6" s="15"/>
      <c r="X6" s="15"/>
      <c r="Y6" s="15"/>
      <c r="Z6" s="14" t="s">
        <v>8</v>
      </c>
      <c r="AA6" s="15"/>
      <c r="AB6" s="15"/>
      <c r="AC6" s="15"/>
      <c r="AD6" s="15"/>
      <c r="AE6" s="15"/>
      <c r="AF6" s="12"/>
      <c r="AG6" s="12"/>
      <c r="AH6" s="12"/>
    </row>
    <row r="7" spans="1:34" s="20" customFormat="1" ht="55.9" customHeight="1">
      <c r="A7" s="143" t="s">
        <v>9</v>
      </c>
      <c r="B7" s="145"/>
      <c r="C7" s="64"/>
      <c r="D7" s="64"/>
      <c r="E7" s="65"/>
      <c r="F7" s="65"/>
      <c r="G7" s="65"/>
      <c r="H7" s="150" t="s">
        <v>28</v>
      </c>
      <c r="I7" s="59" t="s">
        <v>43</v>
      </c>
      <c r="J7" s="59" t="s">
        <v>44</v>
      </c>
      <c r="K7" s="61" t="s">
        <v>148</v>
      </c>
      <c r="L7" s="61">
        <v>186</v>
      </c>
      <c r="M7" s="61">
        <v>18972</v>
      </c>
      <c r="N7" s="150" t="s">
        <v>135</v>
      </c>
      <c r="O7" s="59" t="s">
        <v>45</v>
      </c>
      <c r="P7" s="59" t="s">
        <v>46</v>
      </c>
      <c r="Q7" s="63">
        <v>72</v>
      </c>
      <c r="R7" s="61">
        <v>233</v>
      </c>
      <c r="S7" s="61">
        <f>R7*Q7</f>
        <v>16776</v>
      </c>
      <c r="T7" s="150" t="s">
        <v>33</v>
      </c>
      <c r="U7" s="59" t="s">
        <v>47</v>
      </c>
      <c r="V7" s="59" t="s">
        <v>48</v>
      </c>
      <c r="W7" s="63">
        <v>190</v>
      </c>
      <c r="X7" s="61">
        <v>38</v>
      </c>
      <c r="Y7" s="61">
        <f>X7*W7</f>
        <v>7220</v>
      </c>
      <c r="Z7" s="150" t="s">
        <v>49</v>
      </c>
      <c r="AA7" s="59" t="s">
        <v>139</v>
      </c>
      <c r="AB7" s="59" t="s">
        <v>55</v>
      </c>
      <c r="AC7" s="61" t="s">
        <v>193</v>
      </c>
      <c r="AD7" s="49">
        <v>250</v>
      </c>
      <c r="AE7" s="49">
        <v>46000</v>
      </c>
      <c r="AF7" s="21"/>
    </row>
    <row r="8" spans="1:34" s="21" customFormat="1" ht="55.15" customHeight="1">
      <c r="A8" s="144"/>
      <c r="B8" s="146"/>
      <c r="C8" s="64"/>
      <c r="D8" s="64"/>
      <c r="E8" s="65"/>
      <c r="F8" s="65"/>
      <c r="G8" s="65"/>
      <c r="H8" s="151"/>
      <c r="I8" s="59" t="s">
        <v>50</v>
      </c>
      <c r="J8" s="59" t="s">
        <v>44</v>
      </c>
      <c r="K8" s="61" t="s">
        <v>149</v>
      </c>
      <c r="L8" s="61">
        <v>158</v>
      </c>
      <c r="M8" s="61">
        <v>5832</v>
      </c>
      <c r="N8" s="151"/>
      <c r="O8" s="59" t="s">
        <v>172</v>
      </c>
      <c r="P8" s="59" t="s">
        <v>51</v>
      </c>
      <c r="Q8" s="61" t="s">
        <v>52</v>
      </c>
      <c r="R8" s="61">
        <v>55</v>
      </c>
      <c r="S8" s="61">
        <v>1925</v>
      </c>
      <c r="T8" s="151"/>
      <c r="U8" s="59" t="s">
        <v>53</v>
      </c>
      <c r="V8" s="59" t="s">
        <v>54</v>
      </c>
      <c r="W8" s="63">
        <v>120</v>
      </c>
      <c r="X8" s="61">
        <v>95</v>
      </c>
      <c r="Y8" s="61">
        <f>X8*W8</f>
        <v>11400</v>
      </c>
      <c r="Z8" s="151"/>
      <c r="AA8" s="59" t="s">
        <v>62</v>
      </c>
      <c r="AB8" s="59" t="s">
        <v>63</v>
      </c>
      <c r="AC8" s="61" t="s">
        <v>64</v>
      </c>
      <c r="AD8" s="17">
        <v>168</v>
      </c>
      <c r="AE8" s="17">
        <v>168</v>
      </c>
    </row>
    <row r="9" spans="1:34" s="21" customFormat="1" ht="55.15" customHeight="1">
      <c r="A9" s="144"/>
      <c r="B9" s="146"/>
      <c r="C9" s="64"/>
      <c r="D9" s="64"/>
      <c r="E9" s="65"/>
      <c r="F9" s="65"/>
      <c r="G9" s="65"/>
      <c r="H9" s="151"/>
      <c r="I9" s="59" t="s">
        <v>56</v>
      </c>
      <c r="J9" s="59" t="s">
        <v>57</v>
      </c>
      <c r="K9" s="61" t="s">
        <v>194</v>
      </c>
      <c r="L9" s="61">
        <v>113</v>
      </c>
      <c r="M9" s="61">
        <v>2825</v>
      </c>
      <c r="N9" s="151"/>
      <c r="O9" s="59" t="s">
        <v>58</v>
      </c>
      <c r="P9" s="59" t="s">
        <v>59</v>
      </c>
      <c r="Q9" s="61" t="s">
        <v>52</v>
      </c>
      <c r="R9" s="61">
        <v>95</v>
      </c>
      <c r="S9" s="61">
        <v>3325</v>
      </c>
      <c r="T9" s="151"/>
      <c r="U9" s="59" t="s">
        <v>60</v>
      </c>
      <c r="V9" s="59" t="s">
        <v>46</v>
      </c>
      <c r="W9" s="63">
        <v>20</v>
      </c>
      <c r="X9" s="61">
        <v>233</v>
      </c>
      <c r="Y9" s="61">
        <f t="shared" ref="Y9" si="0">X9*W9</f>
        <v>4660</v>
      </c>
      <c r="Z9" s="151"/>
      <c r="AA9" s="59" t="s">
        <v>68</v>
      </c>
      <c r="AB9" s="59" t="s">
        <v>63</v>
      </c>
      <c r="AC9" s="61" t="s">
        <v>64</v>
      </c>
      <c r="AD9" s="17">
        <v>188</v>
      </c>
      <c r="AE9" s="17">
        <v>188</v>
      </c>
    </row>
    <row r="10" spans="1:34" s="21" customFormat="1" ht="55.15" customHeight="1">
      <c r="A10" s="144"/>
      <c r="B10" s="146"/>
      <c r="C10" s="64"/>
      <c r="D10" s="64"/>
      <c r="E10" s="65"/>
      <c r="F10" s="65"/>
      <c r="G10" s="65"/>
      <c r="H10" s="151"/>
      <c r="I10" s="59" t="s">
        <v>65</v>
      </c>
      <c r="J10" s="59" t="s">
        <v>66</v>
      </c>
      <c r="K10" s="63">
        <v>25</v>
      </c>
      <c r="L10" s="61">
        <v>118</v>
      </c>
      <c r="M10" s="61">
        <f>L10*K10</f>
        <v>2950</v>
      </c>
      <c r="N10" s="151"/>
      <c r="O10" s="59" t="s">
        <v>67</v>
      </c>
      <c r="P10" s="59" t="s">
        <v>46</v>
      </c>
      <c r="Q10" s="61" t="s">
        <v>61</v>
      </c>
      <c r="R10" s="61">
        <v>217</v>
      </c>
      <c r="S10" s="61">
        <v>6510</v>
      </c>
      <c r="T10" s="151"/>
      <c r="U10" s="59" t="s">
        <v>172</v>
      </c>
      <c r="V10" s="59" t="s">
        <v>174</v>
      </c>
      <c r="W10" s="63">
        <v>15</v>
      </c>
      <c r="X10" s="61">
        <v>55</v>
      </c>
      <c r="Y10" s="61">
        <f>X10*W10</f>
        <v>825</v>
      </c>
      <c r="Z10" s="151"/>
      <c r="AA10" s="59" t="s">
        <v>75</v>
      </c>
      <c r="AB10" s="59" t="s">
        <v>76</v>
      </c>
      <c r="AC10" s="61" t="s">
        <v>77</v>
      </c>
      <c r="AD10" s="17">
        <v>225</v>
      </c>
      <c r="AE10" s="17">
        <v>225</v>
      </c>
    </row>
    <row r="11" spans="1:34" s="21" customFormat="1" ht="55.15" customHeight="1">
      <c r="A11" s="144"/>
      <c r="B11" s="146"/>
      <c r="C11" s="64"/>
      <c r="D11" s="64"/>
      <c r="E11" s="65"/>
      <c r="F11" s="65"/>
      <c r="G11" s="65"/>
      <c r="H11" s="151"/>
      <c r="I11" s="59" t="s">
        <v>69</v>
      </c>
      <c r="J11" s="59" t="s">
        <v>63</v>
      </c>
      <c r="K11" s="61" t="s">
        <v>70</v>
      </c>
      <c r="L11" s="61">
        <v>188</v>
      </c>
      <c r="M11" s="61">
        <v>282</v>
      </c>
      <c r="N11" s="151"/>
      <c r="O11" s="59" t="s">
        <v>71</v>
      </c>
      <c r="P11" s="59" t="s">
        <v>54</v>
      </c>
      <c r="Q11" s="61" t="s">
        <v>136</v>
      </c>
      <c r="R11" s="61">
        <v>85</v>
      </c>
      <c r="S11" s="61">
        <v>1275</v>
      </c>
      <c r="T11" s="151"/>
      <c r="U11" s="59" t="s">
        <v>72</v>
      </c>
      <c r="V11" s="59" t="s">
        <v>73</v>
      </c>
      <c r="W11" s="61" t="s">
        <v>74</v>
      </c>
      <c r="X11" s="61">
        <v>45</v>
      </c>
      <c r="Y11" s="61">
        <v>450</v>
      </c>
      <c r="Z11" s="151"/>
      <c r="AA11" s="60"/>
      <c r="AB11" s="60"/>
      <c r="AC11" s="60"/>
      <c r="AD11" s="15"/>
      <c r="AE11" s="15"/>
    </row>
    <row r="12" spans="1:34" s="21" customFormat="1" ht="55.15" customHeight="1">
      <c r="A12" s="144"/>
      <c r="B12" s="146"/>
      <c r="C12" s="64"/>
      <c r="D12" s="64"/>
      <c r="E12" s="65"/>
      <c r="F12" s="65"/>
      <c r="G12" s="65"/>
      <c r="H12" s="151"/>
      <c r="I12" s="59" t="s">
        <v>62</v>
      </c>
      <c r="J12" s="59" t="s">
        <v>63</v>
      </c>
      <c r="K12" s="61" t="s">
        <v>70</v>
      </c>
      <c r="L12" s="61">
        <v>168</v>
      </c>
      <c r="M12" s="61">
        <v>252</v>
      </c>
      <c r="N12" s="151"/>
      <c r="O12" s="59" t="s">
        <v>78</v>
      </c>
      <c r="P12" s="59" t="s">
        <v>63</v>
      </c>
      <c r="Q12" s="61" t="s">
        <v>79</v>
      </c>
      <c r="R12" s="61">
        <v>145</v>
      </c>
      <c r="S12" s="61">
        <v>290</v>
      </c>
      <c r="T12" s="151"/>
      <c r="U12" s="59" t="s">
        <v>78</v>
      </c>
      <c r="V12" s="59" t="s">
        <v>63</v>
      </c>
      <c r="W12" s="61" t="s">
        <v>80</v>
      </c>
      <c r="X12" s="61">
        <v>145</v>
      </c>
      <c r="Y12" s="61">
        <v>435</v>
      </c>
      <c r="Z12" s="151"/>
      <c r="AA12" s="60"/>
      <c r="AB12" s="60"/>
      <c r="AC12" s="60"/>
      <c r="AD12" s="15"/>
      <c r="AE12" s="15"/>
    </row>
    <row r="13" spans="1:34" s="21" customFormat="1" ht="55.15" customHeight="1">
      <c r="A13" s="144"/>
      <c r="B13" s="146"/>
      <c r="C13" s="64"/>
      <c r="D13" s="64"/>
      <c r="E13" s="65"/>
      <c r="F13" s="65"/>
      <c r="G13" s="65"/>
      <c r="H13" s="151"/>
      <c r="I13" s="59" t="s">
        <v>81</v>
      </c>
      <c r="J13" s="59" t="s">
        <v>82</v>
      </c>
      <c r="K13" s="61" t="s">
        <v>83</v>
      </c>
      <c r="L13" s="61">
        <v>585</v>
      </c>
      <c r="M13" s="61">
        <v>585</v>
      </c>
      <c r="N13" s="151"/>
      <c r="O13" s="59" t="s">
        <v>84</v>
      </c>
      <c r="P13" s="59" t="s">
        <v>85</v>
      </c>
      <c r="Q13" s="61" t="s">
        <v>137</v>
      </c>
      <c r="R13" s="61">
        <v>1550</v>
      </c>
      <c r="S13" s="61">
        <v>2325</v>
      </c>
      <c r="T13" s="151"/>
      <c r="U13" s="59" t="s">
        <v>86</v>
      </c>
      <c r="V13" s="59" t="s">
        <v>87</v>
      </c>
      <c r="W13" s="61" t="s">
        <v>70</v>
      </c>
      <c r="X13" s="61">
        <v>660</v>
      </c>
      <c r="Y13" s="61">
        <v>990</v>
      </c>
      <c r="Z13" s="151"/>
      <c r="AA13" s="60"/>
      <c r="AB13" s="60"/>
      <c r="AC13" s="60"/>
      <c r="AD13" s="15"/>
      <c r="AE13" s="15"/>
    </row>
    <row r="14" spans="1:34" s="21" customFormat="1" ht="55.15" customHeight="1">
      <c r="A14" s="144"/>
      <c r="B14" s="146"/>
      <c r="C14" s="64"/>
      <c r="D14" s="64"/>
      <c r="E14" s="65"/>
      <c r="F14" s="65"/>
      <c r="G14" s="65"/>
      <c r="H14" s="151"/>
      <c r="I14" s="59" t="s">
        <v>88</v>
      </c>
      <c r="J14" s="59" t="s">
        <v>63</v>
      </c>
      <c r="K14" s="61" t="s">
        <v>89</v>
      </c>
      <c r="L14" s="61">
        <v>155</v>
      </c>
      <c r="M14" s="61">
        <v>46</v>
      </c>
      <c r="N14" s="151"/>
      <c r="O14" s="60"/>
      <c r="P14" s="60"/>
      <c r="Q14" s="60"/>
      <c r="R14" s="60"/>
      <c r="S14" s="60"/>
      <c r="T14" s="151"/>
      <c r="U14" s="59" t="s">
        <v>84</v>
      </c>
      <c r="V14" s="59" t="s">
        <v>85</v>
      </c>
      <c r="W14" s="61" t="s">
        <v>70</v>
      </c>
      <c r="X14" s="61">
        <v>1550</v>
      </c>
      <c r="Y14" s="61">
        <v>2325</v>
      </c>
      <c r="Z14" s="151"/>
      <c r="AA14" s="60"/>
      <c r="AB14" s="60"/>
      <c r="AC14" s="60"/>
      <c r="AD14" s="15"/>
      <c r="AE14" s="15"/>
    </row>
    <row r="15" spans="1:34" s="21" customFormat="1" ht="55.15" customHeight="1">
      <c r="A15" s="143" t="s">
        <v>10</v>
      </c>
      <c r="B15" s="145"/>
      <c r="C15" s="64"/>
      <c r="D15" s="64"/>
      <c r="E15" s="65"/>
      <c r="F15" s="65"/>
      <c r="G15" s="65"/>
      <c r="H15" s="150" t="s">
        <v>29</v>
      </c>
      <c r="I15" s="59" t="s">
        <v>90</v>
      </c>
      <c r="J15" s="59" t="s">
        <v>91</v>
      </c>
      <c r="K15" s="63">
        <v>115</v>
      </c>
      <c r="L15" s="61">
        <v>98</v>
      </c>
      <c r="M15" s="61">
        <f>L15*K15</f>
        <v>11270</v>
      </c>
      <c r="N15" s="150" t="s">
        <v>31</v>
      </c>
      <c r="O15" s="59" t="s">
        <v>92</v>
      </c>
      <c r="P15" s="59" t="s">
        <v>93</v>
      </c>
      <c r="Q15" s="63">
        <v>120</v>
      </c>
      <c r="R15" s="61">
        <v>95</v>
      </c>
      <c r="S15" s="61">
        <f>R15*Q15</f>
        <v>11400</v>
      </c>
      <c r="T15" s="150" t="s">
        <v>34</v>
      </c>
      <c r="U15" s="59" t="s">
        <v>195</v>
      </c>
      <c r="V15" s="59" t="s">
        <v>44</v>
      </c>
      <c r="W15" s="61" t="s">
        <v>94</v>
      </c>
      <c r="X15" s="61">
        <v>105</v>
      </c>
      <c r="Y15" s="61">
        <v>20790</v>
      </c>
      <c r="Z15" s="150" t="s">
        <v>37</v>
      </c>
      <c r="AA15" s="59" t="s">
        <v>95</v>
      </c>
      <c r="AB15" s="59" t="s">
        <v>96</v>
      </c>
      <c r="AC15" s="61" t="s">
        <v>97</v>
      </c>
      <c r="AD15" s="17">
        <v>81</v>
      </c>
      <c r="AE15" s="17">
        <v>5670</v>
      </c>
    </row>
    <row r="16" spans="1:34" s="21" customFormat="1" ht="55.15" customHeight="1">
      <c r="A16" s="144"/>
      <c r="B16" s="146"/>
      <c r="C16" s="62"/>
      <c r="D16" s="62"/>
      <c r="E16" s="62"/>
      <c r="F16" s="62"/>
      <c r="G16" s="62"/>
      <c r="H16" s="151"/>
      <c r="I16" s="60"/>
      <c r="J16" s="60"/>
      <c r="K16" s="60"/>
      <c r="L16" s="60"/>
      <c r="M16" s="60"/>
      <c r="N16" s="151"/>
      <c r="O16" s="59" t="s">
        <v>141</v>
      </c>
      <c r="P16" s="59" t="s">
        <v>98</v>
      </c>
      <c r="Q16" s="66">
        <v>6</v>
      </c>
      <c r="R16" s="61">
        <v>555</v>
      </c>
      <c r="S16" s="61">
        <f>R16*Q16</f>
        <v>3330</v>
      </c>
      <c r="T16" s="151"/>
      <c r="U16" s="59" t="s">
        <v>100</v>
      </c>
      <c r="V16" s="60" t="s">
        <v>192</v>
      </c>
      <c r="W16" s="61" t="s">
        <v>101</v>
      </c>
      <c r="X16" s="61">
        <v>85</v>
      </c>
      <c r="Y16" s="61">
        <v>680</v>
      </c>
      <c r="Z16" s="151"/>
      <c r="AA16" s="59" t="s">
        <v>102</v>
      </c>
      <c r="AB16" s="59" t="s">
        <v>96</v>
      </c>
      <c r="AC16" s="61" t="s">
        <v>103</v>
      </c>
      <c r="AD16" s="17">
        <v>84</v>
      </c>
      <c r="AE16" s="17">
        <v>4200</v>
      </c>
    </row>
    <row r="17" spans="1:31" s="21" customFormat="1" ht="55.15" customHeight="1">
      <c r="A17" s="144"/>
      <c r="B17" s="146"/>
      <c r="C17" s="62"/>
      <c r="D17" s="62"/>
      <c r="E17" s="62"/>
      <c r="F17" s="62"/>
      <c r="G17" s="62"/>
      <c r="H17" s="151"/>
      <c r="I17" s="60"/>
      <c r="J17" s="60"/>
      <c r="K17" s="60"/>
      <c r="L17" s="60"/>
      <c r="M17" s="60"/>
      <c r="N17" s="151"/>
      <c r="O17" s="59" t="s">
        <v>104</v>
      </c>
      <c r="P17" s="59" t="s">
        <v>105</v>
      </c>
      <c r="Q17" s="61" t="s">
        <v>106</v>
      </c>
      <c r="R17" s="61">
        <v>160</v>
      </c>
      <c r="S17" s="61">
        <v>960</v>
      </c>
      <c r="T17" s="151"/>
      <c r="U17" s="59" t="s">
        <v>107</v>
      </c>
      <c r="V17" s="59" t="s">
        <v>108</v>
      </c>
      <c r="W17" s="61" t="s">
        <v>109</v>
      </c>
      <c r="X17" s="61">
        <v>155</v>
      </c>
      <c r="Y17" s="61">
        <v>930</v>
      </c>
      <c r="Z17" s="151"/>
      <c r="AA17" s="59" t="s">
        <v>110</v>
      </c>
      <c r="AB17" s="59" t="s">
        <v>105</v>
      </c>
      <c r="AC17" s="61" t="s">
        <v>42</v>
      </c>
      <c r="AD17" s="17">
        <v>160</v>
      </c>
      <c r="AE17" s="17">
        <v>2400</v>
      </c>
    </row>
    <row r="18" spans="1:31" s="21" customFormat="1" ht="55.15" customHeight="1">
      <c r="A18" s="144"/>
      <c r="B18" s="146"/>
      <c r="C18" s="62"/>
      <c r="D18" s="62"/>
      <c r="E18" s="62"/>
      <c r="F18" s="62"/>
      <c r="G18" s="62"/>
      <c r="H18" s="151"/>
      <c r="I18" s="60"/>
      <c r="J18" s="60"/>
      <c r="K18" s="60"/>
      <c r="L18" s="60"/>
      <c r="M18" s="60"/>
      <c r="N18" s="151"/>
      <c r="O18" s="59" t="s">
        <v>68</v>
      </c>
      <c r="P18" s="59" t="s">
        <v>63</v>
      </c>
      <c r="Q18" s="61" t="s">
        <v>70</v>
      </c>
      <c r="R18" s="61">
        <v>188</v>
      </c>
      <c r="S18" s="61">
        <v>282</v>
      </c>
      <c r="T18" s="151"/>
      <c r="U18" s="59" t="s">
        <v>111</v>
      </c>
      <c r="V18" s="59" t="s">
        <v>112</v>
      </c>
      <c r="W18" s="61" t="s">
        <v>113</v>
      </c>
      <c r="X18" s="61">
        <v>48</v>
      </c>
      <c r="Y18" s="61">
        <v>192</v>
      </c>
      <c r="Z18" s="151"/>
      <c r="AA18" s="59" t="s">
        <v>114</v>
      </c>
      <c r="AB18" s="59" t="s">
        <v>115</v>
      </c>
      <c r="AC18" s="61" t="s">
        <v>116</v>
      </c>
      <c r="AD18" s="17">
        <v>225</v>
      </c>
      <c r="AE18" s="17">
        <v>2700</v>
      </c>
    </row>
    <row r="19" spans="1:31" s="21" customFormat="1" ht="55.15" customHeight="1">
      <c r="A19" s="144"/>
      <c r="B19" s="146"/>
      <c r="C19" s="62"/>
      <c r="D19" s="62"/>
      <c r="E19" s="62"/>
      <c r="F19" s="62"/>
      <c r="G19" s="62"/>
      <c r="H19" s="151"/>
      <c r="I19" s="60"/>
      <c r="J19" s="60"/>
      <c r="K19" s="60"/>
      <c r="L19" s="60"/>
      <c r="M19" s="60"/>
      <c r="N19" s="151"/>
      <c r="O19" s="60" t="s">
        <v>171</v>
      </c>
      <c r="P19" s="59" t="s">
        <v>115</v>
      </c>
      <c r="Q19" s="63">
        <v>3</v>
      </c>
      <c r="R19" s="60">
        <v>225</v>
      </c>
      <c r="S19" s="61">
        <f>R19*Q19</f>
        <v>675</v>
      </c>
      <c r="T19" s="151"/>
      <c r="U19" s="59" t="s">
        <v>117</v>
      </c>
      <c r="V19" s="59" t="s">
        <v>118</v>
      </c>
      <c r="W19" s="61" t="s">
        <v>77</v>
      </c>
      <c r="X19" s="61">
        <v>109</v>
      </c>
      <c r="Y19" s="61">
        <v>109</v>
      </c>
      <c r="Z19" s="151"/>
      <c r="AA19" s="59" t="s">
        <v>72</v>
      </c>
      <c r="AB19" s="59" t="s">
        <v>73</v>
      </c>
      <c r="AC19" s="61" t="s">
        <v>74</v>
      </c>
      <c r="AD19" s="17">
        <v>45</v>
      </c>
      <c r="AE19" s="17">
        <v>450</v>
      </c>
    </row>
    <row r="20" spans="1:31" s="21" customFormat="1" ht="55.15" customHeight="1">
      <c r="A20" s="144"/>
      <c r="B20" s="146"/>
      <c r="C20" s="62"/>
      <c r="D20" s="62"/>
      <c r="E20" s="62"/>
      <c r="F20" s="62"/>
      <c r="G20" s="62"/>
      <c r="H20" s="151"/>
      <c r="I20" s="60"/>
      <c r="J20" s="60"/>
      <c r="K20" s="60"/>
      <c r="L20" s="60"/>
      <c r="M20" s="60"/>
      <c r="N20" s="151"/>
      <c r="O20" s="60"/>
      <c r="P20" s="60"/>
      <c r="Q20" s="60"/>
      <c r="R20" s="60"/>
      <c r="S20" s="60"/>
      <c r="T20" s="151"/>
      <c r="U20" s="60"/>
      <c r="V20" s="60"/>
      <c r="W20" s="60"/>
      <c r="X20" s="60"/>
      <c r="Y20" s="60"/>
      <c r="Z20" s="151"/>
      <c r="AA20" s="59" t="s">
        <v>68</v>
      </c>
      <c r="AB20" s="59" t="s">
        <v>63</v>
      </c>
      <c r="AC20" s="61" t="s">
        <v>70</v>
      </c>
      <c r="AD20" s="17">
        <v>188</v>
      </c>
      <c r="AE20" s="17">
        <v>282</v>
      </c>
    </row>
    <row r="21" spans="1:31" s="21" customFormat="1" ht="55.15" customHeight="1">
      <c r="A21" s="143" t="s">
        <v>11</v>
      </c>
      <c r="B21" s="153"/>
      <c r="C21" s="62"/>
      <c r="D21" s="62"/>
      <c r="E21" s="62"/>
      <c r="F21" s="62"/>
      <c r="G21" s="62"/>
      <c r="H21" s="152" t="s">
        <v>12</v>
      </c>
      <c r="I21" s="62" t="s">
        <v>145</v>
      </c>
      <c r="J21" s="62" t="s">
        <v>140</v>
      </c>
      <c r="K21" s="63">
        <v>140</v>
      </c>
      <c r="L21" s="61">
        <v>20</v>
      </c>
      <c r="M21" s="61">
        <f>L21*K21</f>
        <v>2800</v>
      </c>
      <c r="N21" s="152" t="s">
        <v>12</v>
      </c>
      <c r="O21" s="62" t="s">
        <v>146</v>
      </c>
      <c r="P21" s="62" t="s">
        <v>13</v>
      </c>
      <c r="Q21" s="63">
        <v>140</v>
      </c>
      <c r="R21" s="61">
        <v>20</v>
      </c>
      <c r="S21" s="61">
        <f>R21*Q21</f>
        <v>2800</v>
      </c>
      <c r="T21" s="151" t="s">
        <v>35</v>
      </c>
      <c r="U21" s="62" t="s">
        <v>182</v>
      </c>
      <c r="V21" s="67" t="s">
        <v>184</v>
      </c>
      <c r="W21" s="63">
        <v>45</v>
      </c>
      <c r="X21" s="60">
        <v>145</v>
      </c>
      <c r="Y21" s="61">
        <f>X21*W21</f>
        <v>6525</v>
      </c>
      <c r="Z21" s="152" t="s">
        <v>12</v>
      </c>
      <c r="AA21" s="62" t="s">
        <v>147</v>
      </c>
      <c r="AB21" s="62" t="s">
        <v>140</v>
      </c>
      <c r="AC21" s="63">
        <v>140</v>
      </c>
      <c r="AD21" s="17">
        <v>20</v>
      </c>
      <c r="AE21" s="17">
        <f>AD21*AC21</f>
        <v>2800</v>
      </c>
    </row>
    <row r="22" spans="1:31" s="21" customFormat="1" ht="55.15" customHeight="1">
      <c r="A22" s="143"/>
      <c r="B22" s="153"/>
      <c r="C22" s="62"/>
      <c r="D22" s="62"/>
      <c r="E22" s="62"/>
      <c r="F22" s="62"/>
      <c r="G22" s="62"/>
      <c r="H22" s="152"/>
      <c r="I22" s="59" t="s">
        <v>119</v>
      </c>
      <c r="J22" s="59" t="s">
        <v>63</v>
      </c>
      <c r="K22" s="61" t="s">
        <v>70</v>
      </c>
      <c r="L22" s="61">
        <v>168</v>
      </c>
      <c r="M22" s="61">
        <v>252</v>
      </c>
      <c r="N22" s="152"/>
      <c r="O22" s="59" t="s">
        <v>119</v>
      </c>
      <c r="P22" s="59" t="s">
        <v>63</v>
      </c>
      <c r="Q22" s="61" t="s">
        <v>70</v>
      </c>
      <c r="R22" s="61">
        <v>168</v>
      </c>
      <c r="S22" s="61">
        <v>252</v>
      </c>
      <c r="T22" s="151"/>
      <c r="U22" s="59" t="s">
        <v>175</v>
      </c>
      <c r="V22" s="59" t="s">
        <v>176</v>
      </c>
      <c r="W22" s="63">
        <v>35</v>
      </c>
      <c r="X22" s="60">
        <v>93</v>
      </c>
      <c r="Y22" s="61">
        <f t="shared" ref="Y22:Y28" si="1">X22*W22</f>
        <v>3255</v>
      </c>
      <c r="Z22" s="152"/>
      <c r="AA22" s="59" t="s">
        <v>119</v>
      </c>
      <c r="AB22" s="59" t="s">
        <v>63</v>
      </c>
      <c r="AC22" s="61" t="s">
        <v>70</v>
      </c>
      <c r="AD22" s="17">
        <v>168</v>
      </c>
      <c r="AE22" s="17">
        <v>252</v>
      </c>
    </row>
    <row r="23" spans="1:31" s="21" customFormat="1" ht="55.15" customHeight="1">
      <c r="A23" s="143"/>
      <c r="B23" s="153"/>
      <c r="C23" s="62"/>
      <c r="D23" s="62"/>
      <c r="E23" s="62"/>
      <c r="F23" s="62"/>
      <c r="G23" s="62"/>
      <c r="H23" s="152"/>
      <c r="I23" s="62"/>
      <c r="J23" s="62"/>
      <c r="K23" s="63"/>
      <c r="L23" s="61"/>
      <c r="M23" s="61"/>
      <c r="N23" s="152"/>
      <c r="O23" s="62"/>
      <c r="P23" s="62"/>
      <c r="Q23" s="63"/>
      <c r="R23" s="61"/>
      <c r="S23" s="61"/>
      <c r="T23" s="151"/>
      <c r="U23" s="62" t="s">
        <v>177</v>
      </c>
      <c r="V23" s="67" t="s">
        <v>183</v>
      </c>
      <c r="W23" s="66">
        <v>16</v>
      </c>
      <c r="X23" s="60">
        <v>105</v>
      </c>
      <c r="Y23" s="61">
        <f t="shared" si="1"/>
        <v>1680</v>
      </c>
      <c r="Z23" s="152"/>
      <c r="AA23" s="62"/>
      <c r="AB23" s="62"/>
      <c r="AC23" s="63"/>
      <c r="AD23" s="17"/>
      <c r="AE23" s="17"/>
    </row>
    <row r="24" spans="1:31" s="21" customFormat="1" ht="55.15" customHeight="1">
      <c r="A24" s="143"/>
      <c r="B24" s="153"/>
      <c r="C24" s="62"/>
      <c r="D24" s="62"/>
      <c r="E24" s="62"/>
      <c r="F24" s="62"/>
      <c r="G24" s="62"/>
      <c r="H24" s="152"/>
      <c r="I24" s="62"/>
      <c r="J24" s="62"/>
      <c r="K24" s="63"/>
      <c r="L24" s="61"/>
      <c r="M24" s="61"/>
      <c r="N24" s="152"/>
      <c r="O24" s="62"/>
      <c r="P24" s="62"/>
      <c r="Q24" s="63"/>
      <c r="R24" s="61"/>
      <c r="S24" s="61"/>
      <c r="T24" s="151"/>
      <c r="U24" s="62" t="s">
        <v>178</v>
      </c>
      <c r="V24" s="68" t="s">
        <v>173</v>
      </c>
      <c r="W24" s="63">
        <v>40</v>
      </c>
      <c r="X24" s="60">
        <v>55</v>
      </c>
      <c r="Y24" s="61">
        <f t="shared" si="1"/>
        <v>2200</v>
      </c>
      <c r="Z24" s="152"/>
      <c r="AA24" s="62"/>
      <c r="AB24" s="62"/>
      <c r="AC24" s="63"/>
      <c r="AD24" s="17"/>
      <c r="AE24" s="17"/>
    </row>
    <row r="25" spans="1:31" s="21" customFormat="1" ht="55.15" customHeight="1">
      <c r="A25" s="143"/>
      <c r="B25" s="153"/>
      <c r="C25" s="62"/>
      <c r="D25" s="62"/>
      <c r="E25" s="62"/>
      <c r="F25" s="62"/>
      <c r="G25" s="62"/>
      <c r="H25" s="152"/>
      <c r="I25" s="62"/>
      <c r="J25" s="62"/>
      <c r="K25" s="63"/>
      <c r="L25" s="61"/>
      <c r="M25" s="61"/>
      <c r="N25" s="152"/>
      <c r="O25" s="62"/>
      <c r="P25" s="62"/>
      <c r="Q25" s="63"/>
      <c r="R25" s="61"/>
      <c r="S25" s="61"/>
      <c r="T25" s="151"/>
      <c r="U25" s="62" t="s">
        <v>179</v>
      </c>
      <c r="V25" s="67" t="s">
        <v>185</v>
      </c>
      <c r="W25" s="63">
        <v>24</v>
      </c>
      <c r="X25" s="60">
        <v>265</v>
      </c>
      <c r="Y25" s="61">
        <f t="shared" si="1"/>
        <v>6360</v>
      </c>
      <c r="Z25" s="152"/>
      <c r="AA25" s="62"/>
      <c r="AB25" s="62"/>
      <c r="AC25" s="63"/>
      <c r="AD25" s="17"/>
      <c r="AE25" s="17"/>
    </row>
    <row r="26" spans="1:31" s="21" customFormat="1" ht="55.15" customHeight="1">
      <c r="A26" s="143"/>
      <c r="B26" s="153"/>
      <c r="C26" s="62"/>
      <c r="D26" s="62"/>
      <c r="E26" s="62"/>
      <c r="F26" s="62"/>
      <c r="G26" s="62"/>
      <c r="H26" s="152"/>
      <c r="I26" s="62"/>
      <c r="J26" s="62"/>
      <c r="K26" s="63"/>
      <c r="L26" s="61"/>
      <c r="M26" s="61"/>
      <c r="N26" s="152"/>
      <c r="O26" s="62"/>
      <c r="P26" s="62"/>
      <c r="Q26" s="63"/>
      <c r="R26" s="61"/>
      <c r="S26" s="61"/>
      <c r="T26" s="151"/>
      <c r="U26" s="62" t="s">
        <v>180</v>
      </c>
      <c r="V26" s="67" t="s">
        <v>186</v>
      </c>
      <c r="W26" s="63">
        <v>25</v>
      </c>
      <c r="X26" s="60">
        <v>135</v>
      </c>
      <c r="Y26" s="61">
        <f t="shared" si="1"/>
        <v>3375</v>
      </c>
      <c r="Z26" s="152"/>
      <c r="AA26" s="62"/>
      <c r="AB26" s="62"/>
      <c r="AC26" s="63"/>
      <c r="AD26" s="17"/>
      <c r="AE26" s="17"/>
    </row>
    <row r="27" spans="1:31" s="21" customFormat="1" ht="55.15" customHeight="1">
      <c r="A27" s="143"/>
      <c r="B27" s="153"/>
      <c r="C27" s="62"/>
      <c r="D27" s="62"/>
      <c r="E27" s="62"/>
      <c r="F27" s="62"/>
      <c r="G27" s="62"/>
      <c r="H27" s="152"/>
      <c r="I27" s="62"/>
      <c r="J27" s="62"/>
      <c r="K27" s="63"/>
      <c r="L27" s="61"/>
      <c r="M27" s="61"/>
      <c r="N27" s="152"/>
      <c r="O27" s="62"/>
      <c r="P27" s="62"/>
      <c r="Q27" s="63"/>
      <c r="R27" s="61"/>
      <c r="S27" s="61"/>
      <c r="T27" s="151"/>
      <c r="U27" s="59" t="s">
        <v>187</v>
      </c>
      <c r="V27" s="59" t="s">
        <v>63</v>
      </c>
      <c r="W27" s="63">
        <v>1</v>
      </c>
      <c r="X27" s="61">
        <v>188</v>
      </c>
      <c r="Y27" s="61">
        <f t="shared" si="1"/>
        <v>188</v>
      </c>
      <c r="Z27" s="152"/>
      <c r="AA27" s="62"/>
      <c r="AB27" s="62"/>
      <c r="AC27" s="63"/>
      <c r="AD27" s="17"/>
      <c r="AE27" s="17"/>
    </row>
    <row r="28" spans="1:31" s="21" customFormat="1" ht="55.15" customHeight="1">
      <c r="A28" s="143"/>
      <c r="B28" s="153"/>
      <c r="C28" s="64"/>
      <c r="D28" s="64"/>
      <c r="E28" s="65"/>
      <c r="F28" s="65"/>
      <c r="G28" s="65"/>
      <c r="H28" s="152"/>
      <c r="I28" s="62"/>
      <c r="J28" s="62"/>
      <c r="K28" s="63"/>
      <c r="L28" s="61"/>
      <c r="M28" s="61"/>
      <c r="N28" s="152"/>
      <c r="O28" s="62"/>
      <c r="P28" s="62"/>
      <c r="Q28" s="63"/>
      <c r="R28" s="61"/>
      <c r="S28" s="61"/>
      <c r="T28" s="151"/>
      <c r="U28" s="62" t="s">
        <v>181</v>
      </c>
      <c r="V28" s="59" t="s">
        <v>63</v>
      </c>
      <c r="W28" s="69">
        <v>0.5</v>
      </c>
      <c r="X28" s="61">
        <v>155</v>
      </c>
      <c r="Y28" s="61">
        <f t="shared" si="1"/>
        <v>77.5</v>
      </c>
      <c r="Z28" s="152"/>
      <c r="AA28" s="59"/>
      <c r="AB28" s="59"/>
      <c r="AC28" s="61"/>
      <c r="AD28" s="17"/>
      <c r="AE28" s="17"/>
    </row>
    <row r="29" spans="1:31" s="21" customFormat="1" ht="55.15" customHeight="1">
      <c r="A29" s="143" t="s">
        <v>14</v>
      </c>
      <c r="B29" s="145"/>
      <c r="C29" s="43"/>
      <c r="D29" s="43"/>
      <c r="E29" s="44"/>
      <c r="F29" s="44"/>
      <c r="G29" s="44"/>
      <c r="H29" s="150" t="s">
        <v>30</v>
      </c>
      <c r="I29" s="59" t="s">
        <v>120</v>
      </c>
      <c r="J29" s="59" t="s">
        <v>115</v>
      </c>
      <c r="K29" s="63">
        <v>30</v>
      </c>
      <c r="L29" s="61">
        <v>88</v>
      </c>
      <c r="M29" s="61">
        <f>L29*K29</f>
        <v>2640</v>
      </c>
      <c r="N29" s="150" t="s">
        <v>32</v>
      </c>
      <c r="O29" s="59" t="s">
        <v>166</v>
      </c>
      <c r="P29" s="59" t="s">
        <v>121</v>
      </c>
      <c r="Q29" s="63">
        <v>25</v>
      </c>
      <c r="R29" s="61">
        <v>188</v>
      </c>
      <c r="S29" s="61">
        <f>R29*Q29</f>
        <v>4700</v>
      </c>
      <c r="T29" s="150" t="s">
        <v>36</v>
      </c>
      <c r="U29" s="59" t="s">
        <v>90</v>
      </c>
      <c r="V29" s="59" t="s">
        <v>91</v>
      </c>
      <c r="W29" s="61" t="s">
        <v>42</v>
      </c>
      <c r="X29" s="61">
        <v>98</v>
      </c>
      <c r="Y29" s="61">
        <v>1470</v>
      </c>
      <c r="Z29" s="150" t="s">
        <v>38</v>
      </c>
      <c r="AA29" s="59" t="s">
        <v>138</v>
      </c>
      <c r="AB29" s="16" t="s">
        <v>122</v>
      </c>
      <c r="AC29" s="17" t="s">
        <v>61</v>
      </c>
      <c r="AD29" s="17">
        <v>174</v>
      </c>
      <c r="AE29" s="17">
        <v>5220</v>
      </c>
    </row>
    <row r="30" spans="1:31" s="21" customFormat="1" ht="55.15" customHeight="1">
      <c r="A30" s="144"/>
      <c r="B30" s="146"/>
      <c r="C30" s="43"/>
      <c r="D30" s="43"/>
      <c r="E30" s="44"/>
      <c r="F30" s="44"/>
      <c r="G30" s="44"/>
      <c r="H30" s="151"/>
      <c r="I30" s="59" t="s">
        <v>123</v>
      </c>
      <c r="J30" s="59" t="s">
        <v>96</v>
      </c>
      <c r="K30" s="61" t="s">
        <v>42</v>
      </c>
      <c r="L30" s="61">
        <v>96</v>
      </c>
      <c r="M30" s="61">
        <v>1440</v>
      </c>
      <c r="N30" s="151"/>
      <c r="O30" s="59" t="s">
        <v>167</v>
      </c>
      <c r="P30" s="59" t="s">
        <v>170</v>
      </c>
      <c r="Q30" s="63">
        <v>18</v>
      </c>
      <c r="R30" s="61">
        <v>225</v>
      </c>
      <c r="S30" s="61">
        <f>R30*Q30</f>
        <v>4050</v>
      </c>
      <c r="T30" s="151"/>
      <c r="U30" s="59" t="s">
        <v>124</v>
      </c>
      <c r="V30" s="59" t="s">
        <v>125</v>
      </c>
      <c r="W30" s="61" t="s">
        <v>116</v>
      </c>
      <c r="X30" s="61">
        <v>25</v>
      </c>
      <c r="Y30" s="61">
        <v>300</v>
      </c>
      <c r="Z30" s="151"/>
      <c r="AA30" s="59" t="s">
        <v>143</v>
      </c>
      <c r="AB30" s="16" t="s">
        <v>41</v>
      </c>
      <c r="AC30" s="17" t="s">
        <v>116</v>
      </c>
      <c r="AD30" s="17">
        <v>115</v>
      </c>
      <c r="AE30" s="17">
        <v>1380</v>
      </c>
    </row>
    <row r="31" spans="1:31" s="21" customFormat="1" ht="55.15" customHeight="1">
      <c r="A31" s="144"/>
      <c r="B31" s="146"/>
      <c r="C31" s="43"/>
      <c r="D31" s="43"/>
      <c r="E31" s="44"/>
      <c r="F31" s="44"/>
      <c r="G31" s="44"/>
      <c r="H31" s="151"/>
      <c r="I31" s="59" t="s">
        <v>167</v>
      </c>
      <c r="J31" s="59" t="s">
        <v>170</v>
      </c>
      <c r="K31" s="63">
        <v>18</v>
      </c>
      <c r="L31" s="61">
        <v>225</v>
      </c>
      <c r="M31" s="61">
        <f>L31*K31</f>
        <v>4050</v>
      </c>
      <c r="N31" s="151"/>
      <c r="O31" s="59" t="s">
        <v>142</v>
      </c>
      <c r="P31" s="59" t="s">
        <v>87</v>
      </c>
      <c r="Q31" s="61" t="s">
        <v>99</v>
      </c>
      <c r="R31" s="61">
        <v>336</v>
      </c>
      <c r="S31" s="61">
        <v>2688</v>
      </c>
      <c r="T31" s="151"/>
      <c r="U31" s="59" t="s">
        <v>167</v>
      </c>
      <c r="V31" s="59" t="s">
        <v>170</v>
      </c>
      <c r="W31" s="63">
        <v>18</v>
      </c>
      <c r="X31" s="61">
        <v>225</v>
      </c>
      <c r="Y31" s="61">
        <f>X31*W31</f>
        <v>4050</v>
      </c>
      <c r="Z31" s="151"/>
      <c r="AA31" s="59" t="s">
        <v>126</v>
      </c>
      <c r="AB31" s="16" t="s">
        <v>127</v>
      </c>
      <c r="AC31" s="17" t="s">
        <v>128</v>
      </c>
      <c r="AD31" s="17">
        <v>990</v>
      </c>
      <c r="AE31" s="17">
        <v>1980</v>
      </c>
    </row>
    <row r="32" spans="1:31" s="21" customFormat="1" ht="55.15" customHeight="1">
      <c r="A32" s="144"/>
      <c r="B32" s="146"/>
      <c r="C32" s="43"/>
      <c r="D32" s="43"/>
      <c r="E32" s="44"/>
      <c r="F32" s="44"/>
      <c r="G32" s="44"/>
      <c r="H32" s="151"/>
      <c r="I32" s="59" t="s">
        <v>168</v>
      </c>
      <c r="J32" s="59" t="s">
        <v>169</v>
      </c>
      <c r="K32" s="63">
        <v>6</v>
      </c>
      <c r="L32" s="61">
        <v>205</v>
      </c>
      <c r="M32" s="61">
        <f>L32*K32</f>
        <v>1230</v>
      </c>
      <c r="N32" s="151"/>
      <c r="O32" s="59" t="s">
        <v>143</v>
      </c>
      <c r="P32" s="59" t="s">
        <v>41</v>
      </c>
      <c r="Q32" s="61" t="s">
        <v>101</v>
      </c>
      <c r="R32" s="61">
        <v>115</v>
      </c>
      <c r="S32" s="61">
        <v>920</v>
      </c>
      <c r="T32" s="151"/>
      <c r="U32" s="59" t="s">
        <v>129</v>
      </c>
      <c r="V32" s="59" t="s">
        <v>59</v>
      </c>
      <c r="W32" s="70">
        <v>7</v>
      </c>
      <c r="X32" s="61">
        <v>255</v>
      </c>
      <c r="Y32" s="61">
        <f>X32*W32</f>
        <v>1785</v>
      </c>
      <c r="Z32" s="151"/>
      <c r="AA32" s="60"/>
      <c r="AB32" s="15"/>
      <c r="AC32" s="15"/>
      <c r="AD32" s="15"/>
      <c r="AE32" s="15"/>
    </row>
    <row r="33" spans="1:34" s="21" customFormat="1" ht="55.15" customHeight="1">
      <c r="A33" s="144"/>
      <c r="B33" s="146"/>
      <c r="C33" s="45"/>
      <c r="D33" s="45"/>
      <c r="E33" s="45"/>
      <c r="F33" s="45"/>
      <c r="G33" s="45"/>
      <c r="H33" s="151"/>
      <c r="I33" s="60"/>
      <c r="J33" s="60"/>
      <c r="K33" s="60"/>
      <c r="L33" s="60"/>
      <c r="M33" s="60"/>
      <c r="N33" s="151"/>
      <c r="O33" s="59" t="s">
        <v>130</v>
      </c>
      <c r="P33" s="59" t="s">
        <v>131</v>
      </c>
      <c r="Q33" s="61" t="s">
        <v>128</v>
      </c>
      <c r="R33" s="61">
        <v>310</v>
      </c>
      <c r="S33" s="61">
        <v>620</v>
      </c>
      <c r="T33" s="151"/>
      <c r="U33" s="59" t="s">
        <v>72</v>
      </c>
      <c r="V33" s="59" t="s">
        <v>73</v>
      </c>
      <c r="W33" s="61" t="s">
        <v>106</v>
      </c>
      <c r="X33" s="61">
        <v>45</v>
      </c>
      <c r="Y33" s="61">
        <v>270</v>
      </c>
      <c r="Z33" s="151"/>
      <c r="AA33" s="60"/>
      <c r="AB33" s="15"/>
      <c r="AC33" s="15"/>
      <c r="AD33" s="15"/>
      <c r="AE33" s="15"/>
    </row>
    <row r="34" spans="1:34" s="21" customFormat="1" ht="55.15" customHeight="1">
      <c r="A34" s="144"/>
      <c r="B34" s="146"/>
      <c r="C34" s="45"/>
      <c r="D34" s="45"/>
      <c r="E34" s="45"/>
      <c r="F34" s="45"/>
      <c r="G34" s="45"/>
      <c r="H34" s="151"/>
      <c r="I34" s="60"/>
      <c r="J34" s="60"/>
      <c r="K34" s="60"/>
      <c r="L34" s="60"/>
      <c r="M34" s="60"/>
      <c r="N34" s="151"/>
      <c r="O34" s="60"/>
      <c r="P34" s="60"/>
      <c r="Q34" s="60"/>
      <c r="R34" s="60"/>
      <c r="S34" s="60"/>
      <c r="T34" s="151"/>
      <c r="U34" s="59" t="s">
        <v>104</v>
      </c>
      <c r="V34" s="59" t="s">
        <v>105</v>
      </c>
      <c r="W34" s="61" t="s">
        <v>106</v>
      </c>
      <c r="X34" s="61">
        <v>160</v>
      </c>
      <c r="Y34" s="61">
        <v>960</v>
      </c>
      <c r="Z34" s="151"/>
      <c r="AA34" s="60"/>
      <c r="AB34" s="15"/>
      <c r="AC34" s="15"/>
      <c r="AD34" s="15"/>
      <c r="AE34" s="15"/>
    </row>
    <row r="35" spans="1:34" s="21" customFormat="1" ht="55.15" customHeight="1">
      <c r="A35" s="144"/>
      <c r="B35" s="146"/>
      <c r="C35" s="45"/>
      <c r="D35" s="45"/>
      <c r="E35" s="45"/>
      <c r="F35" s="45"/>
      <c r="G35" s="45"/>
      <c r="H35" s="151"/>
      <c r="I35" s="60"/>
      <c r="J35" s="60"/>
      <c r="K35" s="60"/>
      <c r="L35" s="60"/>
      <c r="M35" s="60"/>
      <c r="N35" s="151"/>
      <c r="O35" s="60"/>
      <c r="P35" s="60"/>
      <c r="Q35" s="60"/>
      <c r="R35" s="60"/>
      <c r="S35" s="60"/>
      <c r="T35" s="151"/>
      <c r="U35" s="59" t="s">
        <v>132</v>
      </c>
      <c r="V35" s="59" t="s">
        <v>133</v>
      </c>
      <c r="W35" s="61" t="s">
        <v>134</v>
      </c>
      <c r="X35" s="61">
        <v>162</v>
      </c>
      <c r="Y35" s="61">
        <v>648</v>
      </c>
      <c r="Z35" s="151"/>
      <c r="AA35" s="60"/>
      <c r="AB35" s="15"/>
      <c r="AC35" s="15"/>
      <c r="AD35" s="15"/>
      <c r="AE35" s="15"/>
    </row>
    <row r="36" spans="1:34" s="33" customFormat="1" ht="25.35" customHeight="1">
      <c r="A36" s="147" t="s">
        <v>17</v>
      </c>
      <c r="B36" s="121"/>
      <c r="C36" s="110" t="s">
        <v>18</v>
      </c>
      <c r="D36" s="111"/>
      <c r="E36" s="30"/>
      <c r="F36" s="31"/>
      <c r="G36" s="31"/>
      <c r="H36" s="112" t="s">
        <v>17</v>
      </c>
      <c r="I36" s="110" t="s">
        <v>18</v>
      </c>
      <c r="J36" s="111"/>
      <c r="K36" s="32">
        <v>5.6</v>
      </c>
      <c r="L36" s="31"/>
      <c r="M36" s="31"/>
      <c r="N36" s="112" t="s">
        <v>17</v>
      </c>
      <c r="O36" s="110" t="s">
        <v>18</v>
      </c>
      <c r="P36" s="111"/>
      <c r="Q36" s="32">
        <v>6.1</v>
      </c>
      <c r="R36" s="5"/>
      <c r="S36" s="5"/>
      <c r="T36" s="112" t="s">
        <v>17</v>
      </c>
      <c r="U36" s="110" t="s">
        <v>18</v>
      </c>
      <c r="V36" s="111"/>
      <c r="W36" s="32">
        <v>5.5</v>
      </c>
      <c r="X36" s="5"/>
      <c r="Y36" s="5"/>
      <c r="Z36" s="112" t="s">
        <v>17</v>
      </c>
      <c r="AA36" s="110" t="s">
        <v>18</v>
      </c>
      <c r="AB36" s="111"/>
      <c r="AC36" s="32">
        <v>6.4</v>
      </c>
      <c r="AD36" s="5"/>
      <c r="AE36" s="5"/>
      <c r="AF36" s="108" t="e">
        <f>#REF!/4/1853</f>
        <v>#REF!</v>
      </c>
      <c r="AG36" s="109"/>
      <c r="AH36" s="109"/>
    </row>
    <row r="37" spans="1:34" s="33" customFormat="1" ht="25.35" customHeight="1">
      <c r="A37" s="148"/>
      <c r="B37" s="122"/>
      <c r="C37" s="110" t="s">
        <v>19</v>
      </c>
      <c r="D37" s="111"/>
      <c r="E37" s="30"/>
      <c r="F37" s="31"/>
      <c r="G37" s="31"/>
      <c r="H37" s="113"/>
      <c r="I37" s="110" t="s">
        <v>19</v>
      </c>
      <c r="J37" s="111"/>
      <c r="K37" s="32">
        <v>3.3</v>
      </c>
      <c r="L37" s="31"/>
      <c r="M37" s="31"/>
      <c r="N37" s="113"/>
      <c r="O37" s="110" t="s">
        <v>19</v>
      </c>
      <c r="P37" s="111"/>
      <c r="Q37" s="32">
        <v>2.5</v>
      </c>
      <c r="R37" s="5"/>
      <c r="S37" s="5"/>
      <c r="T37" s="113"/>
      <c r="U37" s="110" t="s">
        <v>19</v>
      </c>
      <c r="V37" s="111"/>
      <c r="W37" s="32">
        <v>3.3</v>
      </c>
      <c r="X37" s="5"/>
      <c r="Y37" s="5"/>
      <c r="Z37" s="113"/>
      <c r="AA37" s="110" t="s">
        <v>19</v>
      </c>
      <c r="AB37" s="111"/>
      <c r="AC37" s="32">
        <v>2.2999999999999998</v>
      </c>
      <c r="AD37" s="5"/>
      <c r="AE37" s="5"/>
      <c r="AF37" s="108"/>
      <c r="AG37" s="109"/>
      <c r="AH37" s="109"/>
    </row>
    <row r="38" spans="1:34" s="33" customFormat="1" ht="25.35" customHeight="1">
      <c r="A38" s="148"/>
      <c r="B38" s="122"/>
      <c r="C38" s="110" t="s">
        <v>20</v>
      </c>
      <c r="D38" s="111"/>
      <c r="E38" s="30"/>
      <c r="F38" s="31"/>
      <c r="G38" s="31"/>
      <c r="H38" s="113"/>
      <c r="I38" s="110" t="s">
        <v>20</v>
      </c>
      <c r="J38" s="111"/>
      <c r="K38" s="32">
        <v>1.1000000000000001</v>
      </c>
      <c r="L38" s="31"/>
      <c r="M38" s="31"/>
      <c r="N38" s="113"/>
      <c r="O38" s="110" t="s">
        <v>20</v>
      </c>
      <c r="P38" s="111"/>
      <c r="Q38" s="32">
        <v>1.7</v>
      </c>
      <c r="R38" s="5"/>
      <c r="S38" s="5"/>
      <c r="T38" s="113"/>
      <c r="U38" s="110" t="s">
        <v>20</v>
      </c>
      <c r="V38" s="111"/>
      <c r="W38" s="32">
        <v>1.3</v>
      </c>
      <c r="X38" s="5"/>
      <c r="Y38" s="5"/>
      <c r="Z38" s="113"/>
      <c r="AA38" s="110" t="s">
        <v>20</v>
      </c>
      <c r="AB38" s="111"/>
      <c r="AC38" s="32">
        <v>1.6</v>
      </c>
      <c r="AD38" s="5"/>
      <c r="AE38" s="5"/>
    </row>
    <row r="39" spans="1:34" s="33" customFormat="1" ht="25.35" customHeight="1">
      <c r="A39" s="148"/>
      <c r="B39" s="122"/>
      <c r="C39" s="110" t="s">
        <v>21</v>
      </c>
      <c r="D39" s="111"/>
      <c r="E39" s="30"/>
      <c r="F39" s="31"/>
      <c r="G39" s="31"/>
      <c r="H39" s="113"/>
      <c r="I39" s="110" t="s">
        <v>21</v>
      </c>
      <c r="J39" s="111"/>
      <c r="K39" s="32"/>
      <c r="L39" s="31"/>
      <c r="M39" s="31"/>
      <c r="N39" s="113"/>
      <c r="O39" s="110" t="s">
        <v>21</v>
      </c>
      <c r="P39" s="111"/>
      <c r="Q39" s="32"/>
      <c r="R39" s="5"/>
      <c r="S39" s="5"/>
      <c r="T39" s="113"/>
      <c r="U39" s="110" t="s">
        <v>21</v>
      </c>
      <c r="V39" s="111"/>
      <c r="W39" s="32"/>
      <c r="X39" s="5"/>
      <c r="Y39" s="5"/>
      <c r="Z39" s="113"/>
      <c r="AA39" s="110" t="s">
        <v>21</v>
      </c>
      <c r="AB39" s="111"/>
      <c r="AC39" s="32"/>
      <c r="AD39" s="5"/>
      <c r="AE39" s="5"/>
    </row>
    <row r="40" spans="1:34" s="33" customFormat="1" ht="25.35" customHeight="1">
      <c r="A40" s="148"/>
      <c r="B40" s="122"/>
      <c r="C40" s="110" t="s">
        <v>22</v>
      </c>
      <c r="D40" s="111"/>
      <c r="E40" s="30"/>
      <c r="F40" s="31"/>
      <c r="G40" s="31"/>
      <c r="H40" s="113"/>
      <c r="I40" s="110" t="s">
        <v>22</v>
      </c>
      <c r="J40" s="111"/>
      <c r="K40" s="30"/>
      <c r="L40" s="31"/>
      <c r="M40" s="31"/>
      <c r="N40" s="113"/>
      <c r="O40" s="110" t="s">
        <v>22</v>
      </c>
      <c r="P40" s="111"/>
      <c r="Q40" s="32"/>
      <c r="R40" s="5"/>
      <c r="S40" s="5"/>
      <c r="T40" s="113"/>
      <c r="U40" s="110" t="s">
        <v>22</v>
      </c>
      <c r="V40" s="111"/>
      <c r="W40" s="32"/>
      <c r="X40" s="5"/>
      <c r="Y40" s="5"/>
      <c r="Z40" s="113"/>
      <c r="AA40" s="110" t="s">
        <v>22</v>
      </c>
      <c r="AB40" s="111"/>
      <c r="AC40" s="32"/>
      <c r="AD40" s="5"/>
      <c r="AE40" s="5"/>
    </row>
    <row r="41" spans="1:34" s="33" customFormat="1" ht="25.35" customHeight="1">
      <c r="A41" s="148"/>
      <c r="B41" s="122"/>
      <c r="C41" s="110" t="s">
        <v>23</v>
      </c>
      <c r="D41" s="111"/>
      <c r="E41" s="32"/>
      <c r="F41" s="31"/>
      <c r="G41" s="31"/>
      <c r="H41" s="113"/>
      <c r="I41" s="110" t="s">
        <v>23</v>
      </c>
      <c r="J41" s="111"/>
      <c r="K41" s="32">
        <v>3</v>
      </c>
      <c r="L41" s="31"/>
      <c r="M41" s="31"/>
      <c r="N41" s="113"/>
      <c r="O41" s="110" t="s">
        <v>23</v>
      </c>
      <c r="P41" s="111"/>
      <c r="Q41" s="32">
        <v>3</v>
      </c>
      <c r="R41" s="5"/>
      <c r="S41" s="5"/>
      <c r="T41" s="113"/>
      <c r="U41" s="110" t="s">
        <v>23</v>
      </c>
      <c r="V41" s="111"/>
      <c r="W41" s="32">
        <v>3</v>
      </c>
      <c r="X41" s="5"/>
      <c r="Y41" s="5"/>
      <c r="Z41" s="113"/>
      <c r="AA41" s="110" t="s">
        <v>23</v>
      </c>
      <c r="AB41" s="111"/>
      <c r="AC41" s="32">
        <v>2.5</v>
      </c>
      <c r="AD41" s="5"/>
      <c r="AE41" s="5"/>
    </row>
    <row r="42" spans="1:34" s="33" customFormat="1" ht="30" customHeight="1">
      <c r="A42" s="149"/>
      <c r="B42" s="123"/>
      <c r="C42" s="110" t="s">
        <v>24</v>
      </c>
      <c r="D42" s="111"/>
      <c r="E42" s="34">
        <f>E36*70+E37*75+E38*25+E39*60+E41*45+E40*150</f>
        <v>0</v>
      </c>
      <c r="F42" s="31"/>
      <c r="G42" s="31"/>
      <c r="H42" s="114"/>
      <c r="I42" s="110" t="s">
        <v>24</v>
      </c>
      <c r="J42" s="111"/>
      <c r="K42" s="34">
        <f>K36*70+K37*75+K38*25+K39*60+K41*45+K40*150</f>
        <v>802</v>
      </c>
      <c r="L42" s="31"/>
      <c r="M42" s="31"/>
      <c r="N42" s="114"/>
      <c r="O42" s="110" t="s">
        <v>24</v>
      </c>
      <c r="P42" s="111"/>
      <c r="Q42" s="34">
        <f>Q36*70+Q37*75+Q38*25+Q39*150+Q41*45+Q40*132</f>
        <v>792</v>
      </c>
      <c r="R42" s="31"/>
      <c r="S42" s="31"/>
      <c r="T42" s="114"/>
      <c r="U42" s="110" t="s">
        <v>24</v>
      </c>
      <c r="V42" s="111"/>
      <c r="W42" s="34">
        <f>W36*70+W37*75+W38*25+W39*60+W41*45+W40*150</f>
        <v>800</v>
      </c>
      <c r="X42" s="31"/>
      <c r="Y42" s="31"/>
      <c r="Z42" s="114"/>
      <c r="AA42" s="110" t="s">
        <v>24</v>
      </c>
      <c r="AB42" s="111"/>
      <c r="AC42" s="34">
        <f>AC36*70+AC37*75+AC38*25+AC39*60+AC41*45+70</f>
        <v>843</v>
      </c>
      <c r="AD42" s="31"/>
      <c r="AE42" s="31"/>
    </row>
    <row r="43" spans="1:34" s="33" customFormat="1" ht="47.25" customHeight="1">
      <c r="A43" s="116" t="s">
        <v>197</v>
      </c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</row>
    <row r="44" spans="1:34" s="36" customFormat="1" ht="30" customHeight="1">
      <c r="A44" s="115" t="s">
        <v>196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35"/>
      <c r="AE44" s="35"/>
    </row>
  </sheetData>
  <mergeCells count="86">
    <mergeCell ref="A44:AC44"/>
    <mergeCell ref="C42:D42"/>
    <mergeCell ref="I42:J42"/>
    <mergeCell ref="O42:P42"/>
    <mergeCell ref="U42:V42"/>
    <mergeCell ref="AA42:AB42"/>
    <mergeCell ref="A43:AE43"/>
    <mergeCell ref="A36:A42"/>
    <mergeCell ref="B36:B42"/>
    <mergeCell ref="C36:D36"/>
    <mergeCell ref="C40:D40"/>
    <mergeCell ref="I40:J40"/>
    <mergeCell ref="O40:P40"/>
    <mergeCell ref="U40:V40"/>
    <mergeCell ref="AA40:AB40"/>
    <mergeCell ref="C39:D39"/>
    <mergeCell ref="AA38:AB38"/>
    <mergeCell ref="AA41:AB41"/>
    <mergeCell ref="C37:D37"/>
    <mergeCell ref="I37:J37"/>
    <mergeCell ref="C38:D38"/>
    <mergeCell ref="I38:J38"/>
    <mergeCell ref="C41:D41"/>
    <mergeCell ref="I41:J41"/>
    <mergeCell ref="I39:J39"/>
    <mergeCell ref="O39:P39"/>
    <mergeCell ref="U39:V39"/>
    <mergeCell ref="AA39:AB39"/>
    <mergeCell ref="H36:H42"/>
    <mergeCell ref="I36:J36"/>
    <mergeCell ref="N36:N42"/>
    <mergeCell ref="O41:P41"/>
    <mergeCell ref="O38:P38"/>
    <mergeCell ref="O36:P36"/>
    <mergeCell ref="T36:T42"/>
    <mergeCell ref="U36:V36"/>
    <mergeCell ref="Z36:Z42"/>
    <mergeCell ref="U38:V38"/>
    <mergeCell ref="U41:V41"/>
    <mergeCell ref="Z29:Z35"/>
    <mergeCell ref="AF36:AH37"/>
    <mergeCell ref="O37:P37"/>
    <mergeCell ref="U37:V37"/>
    <mergeCell ref="AA37:AB37"/>
    <mergeCell ref="AA36:AB36"/>
    <mergeCell ref="A29:A35"/>
    <mergeCell ref="B29:B35"/>
    <mergeCell ref="H29:H35"/>
    <mergeCell ref="N29:N35"/>
    <mergeCell ref="T29:T35"/>
    <mergeCell ref="Z21:Z28"/>
    <mergeCell ref="A15:A20"/>
    <mergeCell ref="B15:B20"/>
    <mergeCell ref="H15:H20"/>
    <mergeCell ref="N15:N20"/>
    <mergeCell ref="T15:T20"/>
    <mergeCell ref="Z15:Z20"/>
    <mergeCell ref="A21:A28"/>
    <mergeCell ref="B21:B28"/>
    <mergeCell ref="H21:H28"/>
    <mergeCell ref="N21:N28"/>
    <mergeCell ref="T21:T28"/>
    <mergeCell ref="A7:A14"/>
    <mergeCell ref="B7:B14"/>
    <mergeCell ref="H7:H14"/>
    <mergeCell ref="N7:N14"/>
    <mergeCell ref="T7:T14"/>
    <mergeCell ref="Z7:Z14"/>
    <mergeCell ref="AA3:AC3"/>
    <mergeCell ref="C4:E4"/>
    <mergeCell ref="I4:K4"/>
    <mergeCell ref="O4:Q4"/>
    <mergeCell ref="U4:W4"/>
    <mergeCell ref="AA4:AC4"/>
    <mergeCell ref="U3:W3"/>
    <mergeCell ref="A3:A4"/>
    <mergeCell ref="B3:B4"/>
    <mergeCell ref="C3:E3"/>
    <mergeCell ref="I3:K3"/>
    <mergeCell ref="O3:Q3"/>
    <mergeCell ref="A1:AE1"/>
    <mergeCell ref="B2:G2"/>
    <mergeCell ref="H2:M2"/>
    <mergeCell ref="N2:S2"/>
    <mergeCell ref="T2:Y2"/>
    <mergeCell ref="Z2:AC2"/>
  </mergeCells>
  <phoneticPr fontId="3" type="noConversion"/>
  <printOptions horizontalCentered="1" verticalCentered="1"/>
  <pageMargins left="0" right="0" top="0" bottom="0" header="0.23622047244094491" footer="0"/>
  <pageSetup paperSize="9" scale="2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3"/>
  <sheetViews>
    <sheetView zoomScale="40" zoomScaleNormal="40" zoomScaleSheetLayoutView="40" workbookViewId="0">
      <selection activeCell="AG8" sqref="AG8"/>
    </sheetView>
  </sheetViews>
  <sheetFormatPr defaultColWidth="8.875" defaultRowHeight="4.9000000000000004" customHeight="1"/>
  <cols>
    <col min="1" max="1" width="7" style="47" customWidth="1"/>
    <col min="2" max="2" width="8.5" style="4" customWidth="1"/>
    <col min="3" max="3" width="63.875" style="4" customWidth="1"/>
    <col min="4" max="4" width="16.5" style="38" hidden="1" customWidth="1"/>
    <col min="5" max="5" width="16.5" style="4" customWidth="1"/>
    <col min="6" max="6" width="19.5" style="4" hidden="1" customWidth="1"/>
    <col min="7" max="7" width="15.25" style="4" hidden="1" customWidth="1"/>
    <col min="8" max="8" width="8.5" style="4" customWidth="1"/>
    <col min="9" max="9" width="61.125" style="4" customWidth="1"/>
    <col min="10" max="10" width="16.5" style="38" customWidth="1"/>
    <col min="11" max="11" width="20.625" style="4" customWidth="1"/>
    <col min="12" max="12" width="19.5" style="4" hidden="1" customWidth="1"/>
    <col min="13" max="13" width="15.25" style="4" hidden="1" customWidth="1"/>
    <col min="14" max="14" width="8.5" style="4" customWidth="1"/>
    <col min="15" max="15" width="65.75" style="4" customWidth="1"/>
    <col min="16" max="16" width="18" style="38" customWidth="1"/>
    <col min="17" max="17" width="20.625" style="39" customWidth="1"/>
    <col min="18" max="18" width="15.625" style="4" hidden="1" customWidth="1"/>
    <col min="19" max="19" width="15.625" style="40" hidden="1" customWidth="1"/>
    <col min="20" max="20" width="8.5" style="4" customWidth="1"/>
    <col min="21" max="21" width="58.625" style="4" customWidth="1"/>
    <col min="22" max="22" width="18.125" style="41" customWidth="1"/>
    <col min="23" max="23" width="20.625" style="39" customWidth="1"/>
    <col min="24" max="25" width="15.625" style="4" hidden="1" customWidth="1"/>
    <col min="26" max="26" width="8.5" style="4" customWidth="1"/>
    <col min="27" max="27" width="68.875" style="4" customWidth="1"/>
    <col min="28" max="28" width="16.5" style="38" customWidth="1"/>
    <col min="29" max="29" width="15.625" style="39" customWidth="1"/>
    <col min="30" max="30" width="14.25" style="4" hidden="1" customWidth="1"/>
    <col min="31" max="31" width="15.625" style="4" hidden="1" customWidth="1"/>
    <col min="32" max="35" width="15.75" style="4" customWidth="1"/>
    <col min="36" max="16384" width="8.875" style="4"/>
  </cols>
  <sheetData>
    <row r="1" spans="1:34" s="1" customFormat="1" ht="83.25" customHeight="1">
      <c r="A1" s="86" t="s">
        <v>144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</row>
    <row r="2" spans="1:34" s="58" customFormat="1" ht="55.15" customHeight="1">
      <c r="A2" s="6" t="s">
        <v>0</v>
      </c>
      <c r="B2" s="124">
        <v>46265</v>
      </c>
      <c r="C2" s="124"/>
      <c r="D2" s="124"/>
      <c r="E2" s="124"/>
      <c r="F2" s="124"/>
      <c r="G2" s="124"/>
      <c r="H2" s="125">
        <f>B2+1</f>
        <v>46266</v>
      </c>
      <c r="I2" s="125"/>
      <c r="J2" s="125"/>
      <c r="K2" s="125"/>
      <c r="L2" s="125"/>
      <c r="M2" s="125"/>
      <c r="N2" s="126">
        <f>H2+1</f>
        <v>46267</v>
      </c>
      <c r="O2" s="126"/>
      <c r="P2" s="126"/>
      <c r="Q2" s="126"/>
      <c r="R2" s="126"/>
      <c r="S2" s="126"/>
      <c r="T2" s="127">
        <f>N2+1</f>
        <v>46268</v>
      </c>
      <c r="U2" s="127"/>
      <c r="V2" s="127"/>
      <c r="W2" s="127"/>
      <c r="X2" s="127"/>
      <c r="Y2" s="127"/>
      <c r="Z2" s="128">
        <f>T2+1</f>
        <v>46269</v>
      </c>
      <c r="AA2" s="128"/>
      <c r="AB2" s="128"/>
      <c r="AC2" s="128"/>
      <c r="AD2" s="3"/>
      <c r="AE2" s="3"/>
    </row>
    <row r="3" spans="1:34" s="58" customFormat="1" ht="36.6" customHeight="1">
      <c r="A3" s="133" t="s">
        <v>1</v>
      </c>
      <c r="B3" s="93"/>
      <c r="C3" s="131">
        <v>0</v>
      </c>
      <c r="D3" s="131"/>
      <c r="E3" s="131"/>
      <c r="F3" s="5"/>
      <c r="G3" s="5"/>
      <c r="H3" s="6"/>
      <c r="I3" s="131">
        <v>1818</v>
      </c>
      <c r="J3" s="131"/>
      <c r="K3" s="131"/>
      <c r="L3" s="5"/>
      <c r="M3" s="5"/>
      <c r="N3" s="6"/>
      <c r="O3" s="131">
        <v>1818</v>
      </c>
      <c r="P3" s="131"/>
      <c r="Q3" s="131"/>
      <c r="R3" s="5"/>
      <c r="S3" s="5"/>
      <c r="T3" s="6"/>
      <c r="U3" s="131">
        <v>1818</v>
      </c>
      <c r="V3" s="131"/>
      <c r="W3" s="131"/>
      <c r="X3" s="5"/>
      <c r="Y3" s="5"/>
      <c r="Z3" s="6"/>
      <c r="AA3" s="131">
        <v>1818</v>
      </c>
      <c r="AB3" s="131"/>
      <c r="AC3" s="131"/>
      <c r="AD3" s="5"/>
      <c r="AE3" s="5"/>
    </row>
    <row r="4" spans="1:34" s="58" customFormat="1" ht="36.6" customHeight="1">
      <c r="A4" s="133"/>
      <c r="B4" s="93"/>
      <c r="C4" s="132">
        <v>0</v>
      </c>
      <c r="D4" s="132"/>
      <c r="E4" s="132"/>
      <c r="F4" s="5"/>
      <c r="G4" s="5"/>
      <c r="H4" s="6"/>
      <c r="I4" s="132">
        <v>35</v>
      </c>
      <c r="J4" s="132"/>
      <c r="K4" s="132"/>
      <c r="L4" s="5"/>
      <c r="M4" s="5"/>
      <c r="N4" s="6"/>
      <c r="O4" s="132">
        <v>35</v>
      </c>
      <c r="P4" s="132"/>
      <c r="Q4" s="132"/>
      <c r="R4" s="5"/>
      <c r="S4" s="5"/>
      <c r="T4" s="6"/>
      <c r="U4" s="132">
        <v>35</v>
      </c>
      <c r="V4" s="132"/>
      <c r="W4" s="132"/>
      <c r="X4" s="5"/>
      <c r="Y4" s="5"/>
      <c r="Z4" s="6"/>
      <c r="AA4" s="132">
        <v>35</v>
      </c>
      <c r="AB4" s="132"/>
      <c r="AC4" s="132"/>
      <c r="AD4" s="5"/>
      <c r="AE4" s="5"/>
    </row>
    <row r="5" spans="1:34" s="58" customFormat="1" ht="32.1" customHeight="1">
      <c r="A5" s="6"/>
      <c r="B5" s="6"/>
      <c r="C5" s="7" t="s">
        <v>2</v>
      </c>
      <c r="D5" s="8" t="s">
        <v>3</v>
      </c>
      <c r="E5" s="9" t="s">
        <v>4</v>
      </c>
      <c r="F5" s="57" t="s">
        <v>5</v>
      </c>
      <c r="G5" s="57" t="s">
        <v>6</v>
      </c>
      <c r="H5" s="6"/>
      <c r="I5" s="7" t="s">
        <v>2</v>
      </c>
      <c r="J5" s="8" t="s">
        <v>3</v>
      </c>
      <c r="K5" s="9" t="s">
        <v>4</v>
      </c>
      <c r="L5" s="57" t="s">
        <v>5</v>
      </c>
      <c r="M5" s="57" t="s">
        <v>6</v>
      </c>
      <c r="N5" s="6"/>
      <c r="O5" s="7" t="s">
        <v>2</v>
      </c>
      <c r="P5" s="8" t="s">
        <v>3</v>
      </c>
      <c r="Q5" s="9" t="s">
        <v>4</v>
      </c>
      <c r="R5" s="57" t="s">
        <v>5</v>
      </c>
      <c r="S5" s="57" t="s">
        <v>6</v>
      </c>
      <c r="T5" s="6"/>
      <c r="U5" s="7" t="s">
        <v>2</v>
      </c>
      <c r="V5" s="10" t="s">
        <v>3</v>
      </c>
      <c r="W5" s="9" t="s">
        <v>4</v>
      </c>
      <c r="X5" s="57" t="s">
        <v>5</v>
      </c>
      <c r="Y5" s="57" t="s">
        <v>6</v>
      </c>
      <c r="Z5" s="6"/>
      <c r="AA5" s="7" t="s">
        <v>2</v>
      </c>
      <c r="AB5" s="8" t="s">
        <v>3</v>
      </c>
      <c r="AC5" s="9" t="s">
        <v>4</v>
      </c>
      <c r="AD5" s="57" t="s">
        <v>5</v>
      </c>
      <c r="AE5" s="57" t="s">
        <v>6</v>
      </c>
      <c r="AF5" s="11"/>
      <c r="AG5" s="12"/>
      <c r="AH5" s="12"/>
    </row>
    <row r="6" spans="1:34" s="58" customFormat="1" ht="99.6" customHeight="1">
      <c r="A6" s="71" t="s">
        <v>7</v>
      </c>
      <c r="B6" s="72"/>
      <c r="C6" s="73"/>
      <c r="D6" s="73"/>
      <c r="E6" s="74"/>
      <c r="F6" s="74"/>
      <c r="G6" s="74"/>
      <c r="H6" s="75" t="s">
        <v>39</v>
      </c>
      <c r="I6" s="54" t="s">
        <v>40</v>
      </c>
      <c r="J6" s="76" t="s">
        <v>41</v>
      </c>
      <c r="K6" s="56"/>
      <c r="L6" s="56"/>
      <c r="M6" s="56"/>
      <c r="N6" s="75" t="s">
        <v>8</v>
      </c>
      <c r="O6" s="55"/>
      <c r="P6" s="77"/>
      <c r="Q6" s="55"/>
      <c r="R6" s="55"/>
      <c r="S6" s="55"/>
      <c r="T6" s="75"/>
      <c r="U6" s="55"/>
      <c r="V6" s="77"/>
      <c r="W6" s="55"/>
      <c r="X6" s="55"/>
      <c r="Y6" s="55"/>
      <c r="Z6" s="75" t="s">
        <v>8</v>
      </c>
      <c r="AA6" s="55"/>
      <c r="AB6" s="77"/>
      <c r="AC6" s="55"/>
      <c r="AD6" s="55"/>
      <c r="AE6" s="55"/>
      <c r="AF6" s="12"/>
      <c r="AG6" s="12"/>
      <c r="AH6" s="12"/>
    </row>
    <row r="7" spans="1:34" s="20" customFormat="1" ht="55.9" customHeight="1">
      <c r="A7" s="129" t="s">
        <v>9</v>
      </c>
      <c r="B7" s="136"/>
      <c r="C7" s="73"/>
      <c r="D7" s="73"/>
      <c r="E7" s="74"/>
      <c r="F7" s="74"/>
      <c r="G7" s="74"/>
      <c r="H7" s="138" t="s">
        <v>150</v>
      </c>
      <c r="I7" s="78" t="s">
        <v>151</v>
      </c>
      <c r="J7" s="79" t="s">
        <v>152</v>
      </c>
      <c r="K7" s="80" t="s">
        <v>188</v>
      </c>
      <c r="L7" s="80">
        <v>235</v>
      </c>
      <c r="M7" s="80">
        <v>235</v>
      </c>
      <c r="N7" s="138" t="s">
        <v>135</v>
      </c>
      <c r="O7" s="78" t="s">
        <v>154</v>
      </c>
      <c r="P7" s="78" t="s">
        <v>160</v>
      </c>
      <c r="Q7" s="80" t="s">
        <v>155</v>
      </c>
      <c r="R7" s="80">
        <v>155</v>
      </c>
      <c r="S7" s="80">
        <v>155</v>
      </c>
      <c r="T7" s="138" t="s">
        <v>33</v>
      </c>
      <c r="U7" s="54" t="s">
        <v>47</v>
      </c>
      <c r="V7" s="76" t="s">
        <v>48</v>
      </c>
      <c r="W7" s="56"/>
      <c r="X7" s="56"/>
      <c r="Y7" s="56"/>
      <c r="Z7" s="138" t="s">
        <v>163</v>
      </c>
      <c r="AA7" s="78" t="s">
        <v>164</v>
      </c>
      <c r="AB7" s="81" t="s">
        <v>162</v>
      </c>
      <c r="AC7" s="80" t="s">
        <v>165</v>
      </c>
      <c r="AD7" s="80">
        <v>98</v>
      </c>
      <c r="AE7" s="80">
        <v>451</v>
      </c>
      <c r="AF7" s="134"/>
    </row>
    <row r="8" spans="1:34" s="82" customFormat="1" ht="55.15" customHeight="1">
      <c r="A8" s="135"/>
      <c r="B8" s="137"/>
      <c r="C8" s="73"/>
      <c r="D8" s="73"/>
      <c r="E8" s="74"/>
      <c r="F8" s="74"/>
      <c r="G8" s="74"/>
      <c r="H8" s="139"/>
      <c r="I8" s="54" t="s">
        <v>56</v>
      </c>
      <c r="J8" s="76" t="s">
        <v>57</v>
      </c>
      <c r="K8" s="56"/>
      <c r="L8" s="56"/>
      <c r="M8" s="56"/>
      <c r="N8" s="139"/>
      <c r="O8" s="54" t="s">
        <v>58</v>
      </c>
      <c r="P8" s="76" t="s">
        <v>59</v>
      </c>
      <c r="Q8" s="56"/>
      <c r="R8" s="56"/>
      <c r="S8" s="56"/>
      <c r="T8" s="139"/>
      <c r="U8" s="54" t="s">
        <v>53</v>
      </c>
      <c r="V8" s="76" t="s">
        <v>54</v>
      </c>
      <c r="W8" s="56"/>
      <c r="X8" s="56"/>
      <c r="Y8" s="56"/>
      <c r="Z8" s="139"/>
      <c r="AA8" s="54" t="s">
        <v>62</v>
      </c>
      <c r="AB8" s="76" t="s">
        <v>63</v>
      </c>
      <c r="AC8" s="56"/>
      <c r="AD8" s="56"/>
      <c r="AE8" s="56"/>
      <c r="AF8" s="134"/>
    </row>
    <row r="9" spans="1:34" s="82" customFormat="1" ht="55.15" customHeight="1">
      <c r="A9" s="135"/>
      <c r="B9" s="137"/>
      <c r="C9" s="73"/>
      <c r="D9" s="73"/>
      <c r="E9" s="74"/>
      <c r="F9" s="74"/>
      <c r="G9" s="74"/>
      <c r="H9" s="139"/>
      <c r="I9" s="54" t="s">
        <v>65</v>
      </c>
      <c r="J9" s="76" t="s">
        <v>66</v>
      </c>
      <c r="K9" s="56"/>
      <c r="L9" s="56"/>
      <c r="M9" s="56"/>
      <c r="N9" s="139"/>
      <c r="O9" s="54" t="s">
        <v>71</v>
      </c>
      <c r="P9" s="76" t="s">
        <v>54</v>
      </c>
      <c r="Q9" s="56"/>
      <c r="R9" s="56"/>
      <c r="S9" s="56"/>
      <c r="T9" s="139"/>
      <c r="U9" s="54" t="s">
        <v>72</v>
      </c>
      <c r="V9" s="76" t="s">
        <v>73</v>
      </c>
      <c r="W9" s="56"/>
      <c r="X9" s="56"/>
      <c r="Y9" s="56"/>
      <c r="Z9" s="139"/>
      <c r="AA9" s="54" t="s">
        <v>75</v>
      </c>
      <c r="AB9" s="76" t="s">
        <v>76</v>
      </c>
      <c r="AC9" s="56"/>
      <c r="AD9" s="56"/>
      <c r="AE9" s="56"/>
    </row>
    <row r="10" spans="1:34" s="82" customFormat="1" ht="55.15" customHeight="1">
      <c r="A10" s="135"/>
      <c r="B10" s="137"/>
      <c r="C10" s="73"/>
      <c r="D10" s="73"/>
      <c r="E10" s="74"/>
      <c r="F10" s="74"/>
      <c r="G10" s="74"/>
      <c r="H10" s="139"/>
      <c r="I10" s="54" t="s">
        <v>62</v>
      </c>
      <c r="J10" s="76" t="s">
        <v>63</v>
      </c>
      <c r="K10" s="56"/>
      <c r="L10" s="56"/>
      <c r="M10" s="56"/>
      <c r="N10" s="139"/>
      <c r="O10" s="54" t="s">
        <v>84</v>
      </c>
      <c r="P10" s="76" t="s">
        <v>85</v>
      </c>
      <c r="Q10" s="56"/>
      <c r="R10" s="56"/>
      <c r="S10" s="56"/>
      <c r="T10" s="139"/>
      <c r="U10" s="54" t="s">
        <v>84</v>
      </c>
      <c r="V10" s="76" t="s">
        <v>85</v>
      </c>
      <c r="W10" s="56"/>
      <c r="X10" s="56"/>
      <c r="Y10" s="56"/>
      <c r="Z10" s="139"/>
      <c r="AA10" s="54"/>
      <c r="AB10" s="76"/>
      <c r="AC10" s="56"/>
      <c r="AD10" s="56"/>
      <c r="AE10" s="56"/>
    </row>
    <row r="11" spans="1:34" s="82" customFormat="1" ht="55.15" customHeight="1">
      <c r="A11" s="135"/>
      <c r="B11" s="137"/>
      <c r="C11" s="73"/>
      <c r="D11" s="73"/>
      <c r="E11" s="74"/>
      <c r="F11" s="74"/>
      <c r="G11" s="74"/>
      <c r="H11" s="139"/>
      <c r="I11" s="54" t="s">
        <v>81</v>
      </c>
      <c r="J11" s="76" t="s">
        <v>82</v>
      </c>
      <c r="K11" s="56"/>
      <c r="L11" s="56"/>
      <c r="M11" s="56"/>
      <c r="N11" s="139"/>
      <c r="O11" s="83"/>
      <c r="P11" s="83"/>
      <c r="Q11" s="83"/>
      <c r="R11" s="83"/>
      <c r="S11" s="83"/>
      <c r="T11" s="139"/>
      <c r="U11" s="78" t="s">
        <v>159</v>
      </c>
      <c r="V11" s="79" t="s">
        <v>160</v>
      </c>
      <c r="W11" s="80" t="s">
        <v>161</v>
      </c>
      <c r="X11" s="80">
        <v>115</v>
      </c>
      <c r="Y11" s="80">
        <v>115</v>
      </c>
      <c r="Z11" s="139"/>
      <c r="AA11" s="54"/>
      <c r="AB11" s="76"/>
      <c r="AC11" s="56"/>
      <c r="AD11" s="56"/>
      <c r="AE11" s="56"/>
    </row>
    <row r="12" spans="1:34" s="82" customFormat="1" ht="55.15" customHeight="1">
      <c r="A12" s="135"/>
      <c r="B12" s="137"/>
      <c r="C12" s="73"/>
      <c r="D12" s="73"/>
      <c r="E12" s="74"/>
      <c r="F12" s="74"/>
      <c r="G12" s="74"/>
      <c r="H12" s="139"/>
      <c r="I12" s="54" t="s">
        <v>88</v>
      </c>
      <c r="J12" s="76" t="s">
        <v>63</v>
      </c>
      <c r="K12" s="56"/>
      <c r="L12" s="56"/>
      <c r="M12" s="56"/>
      <c r="N12" s="139"/>
      <c r="O12" s="54"/>
      <c r="P12" s="76"/>
      <c r="Q12" s="56"/>
      <c r="R12" s="56"/>
      <c r="S12" s="56"/>
      <c r="T12" s="139"/>
      <c r="U12" s="54"/>
      <c r="V12" s="76"/>
      <c r="W12" s="56"/>
      <c r="X12" s="56"/>
      <c r="Y12" s="56"/>
      <c r="Z12" s="139"/>
      <c r="AA12" s="55"/>
      <c r="AB12" s="77"/>
      <c r="AC12" s="55"/>
      <c r="AD12" s="55"/>
      <c r="AE12" s="55"/>
    </row>
    <row r="13" spans="1:34" s="82" customFormat="1" ht="55.15" customHeight="1">
      <c r="A13" s="135"/>
      <c r="B13" s="137"/>
      <c r="C13" s="73"/>
      <c r="D13" s="73"/>
      <c r="E13" s="74"/>
      <c r="F13" s="74"/>
      <c r="G13" s="74"/>
      <c r="H13" s="139"/>
      <c r="I13" s="54"/>
      <c r="J13" s="76"/>
      <c r="K13" s="56"/>
      <c r="L13" s="56"/>
      <c r="M13" s="56"/>
      <c r="N13" s="139"/>
      <c r="O13" s="54"/>
      <c r="P13" s="76"/>
      <c r="Q13" s="56"/>
      <c r="R13" s="56"/>
      <c r="S13" s="56"/>
      <c r="T13" s="139"/>
      <c r="U13" s="54"/>
      <c r="V13" s="76"/>
      <c r="W13" s="56"/>
      <c r="X13" s="56"/>
      <c r="Y13" s="56"/>
      <c r="Z13" s="139"/>
      <c r="AA13" s="55"/>
      <c r="AB13" s="77"/>
      <c r="AC13" s="55"/>
      <c r="AD13" s="55"/>
      <c r="AE13" s="55"/>
    </row>
    <row r="14" spans="1:34" s="82" customFormat="1" ht="55.15" customHeight="1">
      <c r="A14" s="135"/>
      <c r="B14" s="137"/>
      <c r="C14" s="73"/>
      <c r="D14" s="73"/>
      <c r="E14" s="74"/>
      <c r="F14" s="74"/>
      <c r="G14" s="74"/>
      <c r="H14" s="139"/>
      <c r="I14" s="54"/>
      <c r="J14" s="76"/>
      <c r="K14" s="56"/>
      <c r="L14" s="56"/>
      <c r="M14" s="56"/>
      <c r="N14" s="139"/>
      <c r="O14" s="55"/>
      <c r="P14" s="77"/>
      <c r="Q14" s="55"/>
      <c r="R14" s="55"/>
      <c r="S14" s="55"/>
      <c r="T14" s="139"/>
      <c r="U14" s="54"/>
      <c r="V14" s="76"/>
      <c r="W14" s="56"/>
      <c r="X14" s="56"/>
      <c r="Y14" s="56"/>
      <c r="Z14" s="139"/>
      <c r="AA14" s="55"/>
      <c r="AB14" s="77"/>
      <c r="AC14" s="55"/>
      <c r="AD14" s="55"/>
      <c r="AE14" s="55"/>
    </row>
    <row r="15" spans="1:34" s="82" customFormat="1" ht="55.15" customHeight="1">
      <c r="A15" s="129" t="s">
        <v>10</v>
      </c>
      <c r="B15" s="136"/>
      <c r="C15" s="73"/>
      <c r="D15" s="73"/>
      <c r="E15" s="74"/>
      <c r="F15" s="74"/>
      <c r="G15" s="74"/>
      <c r="H15" s="138" t="s">
        <v>29</v>
      </c>
      <c r="I15" s="54" t="s">
        <v>90</v>
      </c>
      <c r="J15" s="76" t="s">
        <v>91</v>
      </c>
      <c r="K15" s="56"/>
      <c r="L15" s="56"/>
      <c r="M15" s="56"/>
      <c r="N15" s="138" t="s">
        <v>156</v>
      </c>
      <c r="O15" s="54" t="s">
        <v>92</v>
      </c>
      <c r="P15" s="76" t="s">
        <v>93</v>
      </c>
      <c r="Q15" s="56"/>
      <c r="R15" s="56"/>
      <c r="S15" s="56"/>
      <c r="T15" s="140" t="s">
        <v>189</v>
      </c>
      <c r="U15" s="78" t="s">
        <v>190</v>
      </c>
      <c r="V15" s="79" t="s">
        <v>191</v>
      </c>
      <c r="W15" s="80">
        <v>2.8</v>
      </c>
      <c r="X15" s="80">
        <v>98</v>
      </c>
      <c r="Y15" s="80">
        <v>72</v>
      </c>
      <c r="Z15" s="138" t="s">
        <v>37</v>
      </c>
      <c r="AA15" s="54" t="s">
        <v>95</v>
      </c>
      <c r="AB15" s="76" t="s">
        <v>96</v>
      </c>
      <c r="AC15" s="56"/>
      <c r="AD15" s="56"/>
      <c r="AE15" s="56"/>
    </row>
    <row r="16" spans="1:34" s="82" customFormat="1" ht="55.15" customHeight="1">
      <c r="A16" s="135"/>
      <c r="B16" s="137"/>
      <c r="C16" s="22"/>
      <c r="D16" s="22"/>
      <c r="E16" s="22"/>
      <c r="F16" s="22"/>
      <c r="G16" s="22"/>
      <c r="H16" s="139"/>
      <c r="I16" s="55"/>
      <c r="J16" s="77"/>
      <c r="K16" s="55"/>
      <c r="L16" s="55"/>
      <c r="M16" s="55"/>
      <c r="N16" s="139"/>
      <c r="O16" s="54" t="s">
        <v>104</v>
      </c>
      <c r="P16" s="76" t="s">
        <v>105</v>
      </c>
      <c r="Q16" s="56"/>
      <c r="R16" s="56"/>
      <c r="S16" s="56"/>
      <c r="T16" s="141"/>
      <c r="U16" s="54"/>
      <c r="V16" s="77"/>
      <c r="W16" s="56"/>
      <c r="X16" s="56"/>
      <c r="Y16" s="56"/>
      <c r="Z16" s="139"/>
      <c r="AA16" s="54" t="s">
        <v>102</v>
      </c>
      <c r="AB16" s="76" t="s">
        <v>96</v>
      </c>
      <c r="AC16" s="56"/>
      <c r="AD16" s="56"/>
      <c r="AE16" s="56"/>
    </row>
    <row r="17" spans="1:31" s="82" customFormat="1" ht="55.15" customHeight="1">
      <c r="A17" s="135"/>
      <c r="B17" s="137"/>
      <c r="C17" s="22"/>
      <c r="D17" s="22"/>
      <c r="E17" s="22"/>
      <c r="F17" s="22"/>
      <c r="G17" s="22"/>
      <c r="H17" s="139"/>
      <c r="I17" s="55"/>
      <c r="J17" s="77"/>
      <c r="K17" s="55"/>
      <c r="L17" s="55"/>
      <c r="M17" s="55"/>
      <c r="N17" s="139"/>
      <c r="O17" s="78" t="s">
        <v>157</v>
      </c>
      <c r="P17" s="79" t="s">
        <v>158</v>
      </c>
      <c r="Q17" s="80" t="s">
        <v>153</v>
      </c>
      <c r="R17" s="80">
        <v>36</v>
      </c>
      <c r="S17" s="80">
        <v>72</v>
      </c>
      <c r="T17" s="141"/>
      <c r="U17" s="54"/>
      <c r="V17" s="76"/>
      <c r="W17" s="56"/>
      <c r="X17" s="56"/>
      <c r="Y17" s="56"/>
      <c r="Z17" s="139"/>
      <c r="AA17" s="54" t="s">
        <v>110</v>
      </c>
      <c r="AB17" s="76" t="s">
        <v>105</v>
      </c>
      <c r="AC17" s="56"/>
      <c r="AD17" s="56"/>
      <c r="AE17" s="56"/>
    </row>
    <row r="18" spans="1:31" s="82" customFormat="1" ht="55.15" customHeight="1">
      <c r="A18" s="135"/>
      <c r="B18" s="137"/>
      <c r="C18" s="22"/>
      <c r="D18" s="22"/>
      <c r="E18" s="22"/>
      <c r="F18" s="22"/>
      <c r="G18" s="22"/>
      <c r="H18" s="139"/>
      <c r="I18" s="55"/>
      <c r="J18" s="77"/>
      <c r="K18" s="55"/>
      <c r="L18" s="55"/>
      <c r="M18" s="55"/>
      <c r="N18" s="139"/>
      <c r="O18" s="55" t="s">
        <v>171</v>
      </c>
      <c r="P18" s="54" t="s">
        <v>115</v>
      </c>
      <c r="Q18" s="56"/>
      <c r="R18" s="56"/>
      <c r="S18" s="56"/>
      <c r="T18" s="141"/>
      <c r="U18" s="54"/>
      <c r="V18" s="76"/>
      <c r="W18" s="56"/>
      <c r="X18" s="56"/>
      <c r="Y18" s="56"/>
      <c r="Z18" s="139"/>
      <c r="AA18" s="54" t="s">
        <v>114</v>
      </c>
      <c r="AB18" s="76" t="s">
        <v>115</v>
      </c>
      <c r="AC18" s="56"/>
      <c r="AD18" s="56"/>
      <c r="AE18" s="56"/>
    </row>
    <row r="19" spans="1:31" s="82" customFormat="1" ht="55.15" customHeight="1">
      <c r="A19" s="135"/>
      <c r="B19" s="137"/>
      <c r="C19" s="22"/>
      <c r="D19" s="22"/>
      <c r="E19" s="22"/>
      <c r="F19" s="22"/>
      <c r="G19" s="22"/>
      <c r="H19" s="139"/>
      <c r="I19" s="55"/>
      <c r="J19" s="77"/>
      <c r="K19" s="55"/>
      <c r="L19" s="55"/>
      <c r="M19" s="55"/>
      <c r="N19" s="139"/>
      <c r="O19" s="55"/>
      <c r="P19" s="77"/>
      <c r="Q19" s="55"/>
      <c r="R19" s="55"/>
      <c r="S19" s="55"/>
      <c r="T19" s="141"/>
      <c r="U19" s="54"/>
      <c r="V19" s="76"/>
      <c r="W19" s="56"/>
      <c r="X19" s="56"/>
      <c r="Y19" s="56"/>
      <c r="Z19" s="139"/>
      <c r="AA19" s="54" t="s">
        <v>72</v>
      </c>
      <c r="AB19" s="76" t="s">
        <v>73</v>
      </c>
      <c r="AC19" s="56"/>
      <c r="AD19" s="56"/>
      <c r="AE19" s="56"/>
    </row>
    <row r="20" spans="1:31" s="82" customFormat="1" ht="55.15" customHeight="1">
      <c r="A20" s="135"/>
      <c r="B20" s="137"/>
      <c r="C20" s="22"/>
      <c r="D20" s="22"/>
      <c r="E20" s="22"/>
      <c r="F20" s="22"/>
      <c r="G20" s="22"/>
      <c r="H20" s="139"/>
      <c r="I20" s="55"/>
      <c r="J20" s="77"/>
      <c r="K20" s="55"/>
      <c r="L20" s="55"/>
      <c r="M20" s="55"/>
      <c r="N20" s="139"/>
      <c r="O20" s="55"/>
      <c r="P20" s="77"/>
      <c r="Q20" s="55"/>
      <c r="R20" s="55"/>
      <c r="S20" s="55"/>
      <c r="T20" s="141"/>
      <c r="U20" s="55"/>
      <c r="V20" s="77"/>
      <c r="W20" s="55"/>
      <c r="X20" s="55"/>
      <c r="Y20" s="55"/>
      <c r="Z20" s="139"/>
      <c r="AA20" s="54"/>
      <c r="AB20" s="76"/>
      <c r="AC20" s="56"/>
      <c r="AD20" s="56"/>
      <c r="AE20" s="56"/>
    </row>
    <row r="21" spans="1:31" s="82" customFormat="1" ht="55.15" customHeight="1">
      <c r="A21" s="129" t="s">
        <v>11</v>
      </c>
      <c r="B21" s="130"/>
      <c r="C21" s="22"/>
      <c r="D21" s="22"/>
      <c r="E21" s="22"/>
      <c r="F21" s="22"/>
      <c r="G21" s="22"/>
      <c r="H21" s="142" t="s">
        <v>12</v>
      </c>
      <c r="I21" s="22" t="s">
        <v>145</v>
      </c>
      <c r="J21" s="52" t="s">
        <v>140</v>
      </c>
      <c r="K21" s="23"/>
      <c r="L21" s="56"/>
      <c r="M21" s="56"/>
      <c r="N21" s="142" t="s">
        <v>12</v>
      </c>
      <c r="O21" s="22" t="s">
        <v>146</v>
      </c>
      <c r="P21" s="52" t="s">
        <v>13</v>
      </c>
      <c r="Q21" s="23"/>
      <c r="R21" s="56"/>
      <c r="S21" s="56"/>
      <c r="T21" s="139" t="s">
        <v>35</v>
      </c>
      <c r="U21" s="54" t="s">
        <v>175</v>
      </c>
      <c r="V21" s="76" t="s">
        <v>176</v>
      </c>
      <c r="W21" s="55"/>
      <c r="X21" s="55"/>
      <c r="Y21" s="55"/>
      <c r="Z21" s="142" t="s">
        <v>12</v>
      </c>
      <c r="AA21" s="22" t="s">
        <v>147</v>
      </c>
      <c r="AB21" s="52" t="s">
        <v>140</v>
      </c>
      <c r="AC21" s="23"/>
      <c r="AD21" s="56"/>
      <c r="AE21" s="56"/>
    </row>
    <row r="22" spans="1:31" s="82" customFormat="1" ht="55.15" customHeight="1">
      <c r="A22" s="129"/>
      <c r="B22" s="130"/>
      <c r="C22" s="22"/>
      <c r="D22" s="22"/>
      <c r="E22" s="22"/>
      <c r="F22" s="22"/>
      <c r="G22" s="22"/>
      <c r="H22" s="142"/>
      <c r="I22" s="54" t="s">
        <v>119</v>
      </c>
      <c r="J22" s="76" t="s">
        <v>63</v>
      </c>
      <c r="K22" s="56"/>
      <c r="L22" s="56"/>
      <c r="M22" s="56"/>
      <c r="N22" s="142"/>
      <c r="O22" s="54" t="s">
        <v>119</v>
      </c>
      <c r="P22" s="76" t="s">
        <v>63</v>
      </c>
      <c r="Q22" s="56"/>
      <c r="R22" s="56"/>
      <c r="S22" s="56"/>
      <c r="T22" s="139"/>
      <c r="U22" s="22" t="s">
        <v>177</v>
      </c>
      <c r="V22" s="84" t="s">
        <v>183</v>
      </c>
      <c r="W22" s="55"/>
      <c r="X22" s="55"/>
      <c r="Y22" s="55"/>
      <c r="Z22" s="142"/>
      <c r="AA22" s="54" t="s">
        <v>119</v>
      </c>
      <c r="AB22" s="76" t="s">
        <v>63</v>
      </c>
      <c r="AC22" s="56"/>
      <c r="AD22" s="56"/>
      <c r="AE22" s="56"/>
    </row>
    <row r="23" spans="1:31" s="82" customFormat="1" ht="55.15" customHeight="1">
      <c r="A23" s="129"/>
      <c r="B23" s="130"/>
      <c r="C23" s="22"/>
      <c r="D23" s="22"/>
      <c r="E23" s="22"/>
      <c r="F23" s="22"/>
      <c r="G23" s="22"/>
      <c r="H23" s="142"/>
      <c r="I23" s="54"/>
      <c r="J23" s="76"/>
      <c r="K23" s="56"/>
      <c r="L23" s="56"/>
      <c r="M23" s="56"/>
      <c r="N23" s="142"/>
      <c r="O23" s="54"/>
      <c r="P23" s="76"/>
      <c r="Q23" s="56"/>
      <c r="R23" s="56"/>
      <c r="S23" s="56"/>
      <c r="T23" s="139"/>
      <c r="U23" s="22" t="s">
        <v>178</v>
      </c>
      <c r="V23" s="85" t="s">
        <v>173</v>
      </c>
      <c r="W23" s="55"/>
      <c r="X23" s="55"/>
      <c r="Y23" s="55"/>
      <c r="Z23" s="142"/>
      <c r="AA23" s="54"/>
      <c r="AB23" s="76"/>
      <c r="AC23" s="56"/>
      <c r="AD23" s="56"/>
      <c r="AE23" s="56"/>
    </row>
    <row r="24" spans="1:31" s="82" customFormat="1" ht="55.15" customHeight="1">
      <c r="A24" s="129"/>
      <c r="B24" s="130"/>
      <c r="C24" s="22"/>
      <c r="D24" s="22"/>
      <c r="E24" s="22"/>
      <c r="F24" s="22"/>
      <c r="G24" s="22"/>
      <c r="H24" s="142"/>
      <c r="I24" s="54"/>
      <c r="J24" s="76"/>
      <c r="K24" s="56"/>
      <c r="L24" s="56"/>
      <c r="M24" s="56"/>
      <c r="N24" s="142"/>
      <c r="O24" s="54"/>
      <c r="P24" s="76"/>
      <c r="Q24" s="56"/>
      <c r="R24" s="56"/>
      <c r="S24" s="56"/>
      <c r="T24" s="139"/>
      <c r="U24" s="22" t="s">
        <v>179</v>
      </c>
      <c r="V24" s="84" t="s">
        <v>185</v>
      </c>
      <c r="W24" s="55"/>
      <c r="X24" s="55"/>
      <c r="Y24" s="55"/>
      <c r="Z24" s="142"/>
      <c r="AA24" s="54"/>
      <c r="AB24" s="76"/>
      <c r="AC24" s="56"/>
      <c r="AD24" s="56"/>
      <c r="AE24" s="56"/>
    </row>
    <row r="25" spans="1:31" s="82" customFormat="1" ht="55.15" customHeight="1">
      <c r="A25" s="129"/>
      <c r="B25" s="130"/>
      <c r="C25" s="22"/>
      <c r="D25" s="22"/>
      <c r="E25" s="22"/>
      <c r="F25" s="22"/>
      <c r="G25" s="22"/>
      <c r="H25" s="142"/>
      <c r="I25" s="54"/>
      <c r="J25" s="76"/>
      <c r="K25" s="56"/>
      <c r="L25" s="56"/>
      <c r="M25" s="56"/>
      <c r="N25" s="142"/>
      <c r="O25" s="54"/>
      <c r="P25" s="76"/>
      <c r="Q25" s="56"/>
      <c r="R25" s="56"/>
      <c r="S25" s="56"/>
      <c r="T25" s="139"/>
      <c r="U25" s="22" t="s">
        <v>180</v>
      </c>
      <c r="V25" s="84" t="s">
        <v>186</v>
      </c>
      <c r="W25" s="55"/>
      <c r="X25" s="55"/>
      <c r="Y25" s="55"/>
      <c r="Z25" s="142"/>
      <c r="AA25" s="54"/>
      <c r="AB25" s="76"/>
      <c r="AC25" s="56"/>
      <c r="AD25" s="56"/>
      <c r="AE25" s="56"/>
    </row>
    <row r="26" spans="1:31" s="82" customFormat="1" ht="55.15" customHeight="1">
      <c r="A26" s="129"/>
      <c r="B26" s="130"/>
      <c r="C26" s="22"/>
      <c r="D26" s="22"/>
      <c r="E26" s="22"/>
      <c r="F26" s="22"/>
      <c r="G26" s="22"/>
      <c r="H26" s="142"/>
      <c r="I26" s="54"/>
      <c r="J26" s="76"/>
      <c r="K26" s="56"/>
      <c r="L26" s="56"/>
      <c r="M26" s="56"/>
      <c r="N26" s="142"/>
      <c r="O26" s="54"/>
      <c r="P26" s="76"/>
      <c r="Q26" s="56"/>
      <c r="R26" s="56"/>
      <c r="S26" s="56"/>
      <c r="T26" s="139"/>
      <c r="U26" s="22" t="s">
        <v>181</v>
      </c>
      <c r="V26" s="76" t="s">
        <v>63</v>
      </c>
      <c r="W26" s="55"/>
      <c r="X26" s="55"/>
      <c r="Y26" s="55"/>
      <c r="Z26" s="142"/>
      <c r="AA26" s="54"/>
      <c r="AB26" s="76"/>
      <c r="AC26" s="56"/>
      <c r="AD26" s="56"/>
      <c r="AE26" s="56"/>
    </row>
    <row r="27" spans="1:31" s="21" customFormat="1" ht="55.15" customHeight="1">
      <c r="A27" s="143" t="s">
        <v>14</v>
      </c>
      <c r="B27" s="145"/>
      <c r="C27" s="43"/>
      <c r="D27" s="43"/>
      <c r="E27" s="44"/>
      <c r="F27" s="44"/>
      <c r="G27" s="44"/>
      <c r="H27" s="95" t="s">
        <v>30</v>
      </c>
      <c r="I27" s="16" t="s">
        <v>120</v>
      </c>
      <c r="J27" s="50" t="s">
        <v>115</v>
      </c>
      <c r="K27" s="17"/>
      <c r="L27" s="17"/>
      <c r="M27" s="17"/>
      <c r="N27" s="95" t="s">
        <v>32</v>
      </c>
      <c r="O27" s="16" t="s">
        <v>166</v>
      </c>
      <c r="P27" s="50" t="s">
        <v>121</v>
      </c>
      <c r="Q27" s="17"/>
      <c r="R27" s="17"/>
      <c r="S27" s="17"/>
      <c r="T27" s="95" t="s">
        <v>36</v>
      </c>
      <c r="U27" s="16" t="s">
        <v>90</v>
      </c>
      <c r="V27" s="50" t="s">
        <v>91</v>
      </c>
      <c r="W27" s="17"/>
      <c r="X27" s="17"/>
      <c r="Y27" s="17"/>
      <c r="Z27" s="95" t="s">
        <v>38</v>
      </c>
      <c r="AA27" s="16" t="s">
        <v>138</v>
      </c>
      <c r="AB27" s="50" t="s">
        <v>122</v>
      </c>
      <c r="AC27" s="17"/>
      <c r="AD27" s="17"/>
      <c r="AE27" s="17"/>
    </row>
    <row r="28" spans="1:31" s="21" customFormat="1" ht="55.15" customHeight="1">
      <c r="A28" s="144"/>
      <c r="B28" s="146"/>
      <c r="C28" s="43"/>
      <c r="D28" s="43"/>
      <c r="E28" s="44"/>
      <c r="F28" s="44"/>
      <c r="G28" s="44"/>
      <c r="H28" s="96"/>
      <c r="I28" s="16" t="s">
        <v>123</v>
      </c>
      <c r="J28" s="50" t="s">
        <v>96</v>
      </c>
      <c r="K28" s="17"/>
      <c r="L28" s="17"/>
      <c r="M28" s="17"/>
      <c r="N28" s="96"/>
      <c r="O28" s="16" t="s">
        <v>142</v>
      </c>
      <c r="P28" s="50" t="s">
        <v>87</v>
      </c>
      <c r="Q28" s="17"/>
      <c r="R28" s="17"/>
      <c r="S28" s="17"/>
      <c r="T28" s="96"/>
      <c r="U28" s="16" t="s">
        <v>129</v>
      </c>
      <c r="V28" s="50" t="s">
        <v>59</v>
      </c>
      <c r="W28" s="17"/>
      <c r="X28" s="17"/>
      <c r="Y28" s="17"/>
      <c r="Z28" s="96"/>
      <c r="AA28" s="16" t="s">
        <v>143</v>
      </c>
      <c r="AB28" s="50" t="s">
        <v>41</v>
      </c>
      <c r="AC28" s="17"/>
      <c r="AD28" s="17"/>
      <c r="AE28" s="17"/>
    </row>
    <row r="29" spans="1:31" s="21" customFormat="1" ht="55.15" customHeight="1">
      <c r="A29" s="144"/>
      <c r="B29" s="146"/>
      <c r="C29" s="43"/>
      <c r="D29" s="43"/>
      <c r="E29" s="44"/>
      <c r="F29" s="44"/>
      <c r="G29" s="44"/>
      <c r="H29" s="96"/>
      <c r="I29" s="54" t="s">
        <v>168</v>
      </c>
      <c r="J29" s="50" t="s">
        <v>169</v>
      </c>
      <c r="K29" s="17"/>
      <c r="L29" s="17"/>
      <c r="M29" s="17"/>
      <c r="N29" s="96"/>
      <c r="O29" s="16" t="s">
        <v>143</v>
      </c>
      <c r="P29" s="50" t="s">
        <v>41</v>
      </c>
      <c r="Q29" s="17"/>
      <c r="R29" s="17"/>
      <c r="S29" s="17"/>
      <c r="T29" s="96"/>
      <c r="U29" s="16" t="s">
        <v>72</v>
      </c>
      <c r="V29" s="50" t="s">
        <v>73</v>
      </c>
      <c r="W29" s="17"/>
      <c r="X29" s="17"/>
      <c r="Y29" s="17"/>
      <c r="Z29" s="96"/>
      <c r="AA29" s="16" t="s">
        <v>126</v>
      </c>
      <c r="AB29" s="50" t="s">
        <v>127</v>
      </c>
      <c r="AC29" s="17"/>
      <c r="AD29" s="17"/>
      <c r="AE29" s="17"/>
    </row>
    <row r="30" spans="1:31" s="21" customFormat="1" ht="55.15" customHeight="1">
      <c r="A30" s="144"/>
      <c r="B30" s="146"/>
      <c r="C30" s="43"/>
      <c r="D30" s="43"/>
      <c r="E30" s="44"/>
      <c r="F30" s="44"/>
      <c r="G30" s="44"/>
      <c r="H30" s="96"/>
      <c r="I30" s="16"/>
      <c r="J30" s="50"/>
      <c r="K30" s="17"/>
      <c r="L30" s="17"/>
      <c r="M30" s="17"/>
      <c r="N30" s="96"/>
      <c r="O30" s="16" t="s">
        <v>130</v>
      </c>
      <c r="P30" s="50" t="s">
        <v>131</v>
      </c>
      <c r="Q30" s="17"/>
      <c r="R30" s="17"/>
      <c r="S30" s="17"/>
      <c r="T30" s="96"/>
      <c r="U30" s="16" t="s">
        <v>104</v>
      </c>
      <c r="V30" s="50" t="s">
        <v>105</v>
      </c>
      <c r="W30" s="17"/>
      <c r="X30" s="17"/>
      <c r="Y30" s="17"/>
      <c r="Z30" s="96"/>
      <c r="AA30" s="15"/>
      <c r="AB30" s="51"/>
      <c r="AC30" s="15"/>
      <c r="AD30" s="15"/>
      <c r="AE30" s="15"/>
    </row>
    <row r="31" spans="1:31" s="21" customFormat="1" ht="55.15" customHeight="1">
      <c r="A31" s="144"/>
      <c r="B31" s="146"/>
      <c r="C31" s="45"/>
      <c r="D31" s="45"/>
      <c r="E31" s="45"/>
      <c r="F31" s="45"/>
      <c r="G31" s="45"/>
      <c r="H31" s="96"/>
      <c r="I31" s="15"/>
      <c r="J31" s="51"/>
      <c r="K31" s="15"/>
      <c r="L31" s="15"/>
      <c r="M31" s="15"/>
      <c r="N31" s="96"/>
      <c r="O31" s="16"/>
      <c r="P31" s="50"/>
      <c r="Q31" s="17"/>
      <c r="R31" s="17"/>
      <c r="S31" s="17"/>
      <c r="T31" s="96"/>
      <c r="U31" s="16" t="s">
        <v>132</v>
      </c>
      <c r="V31" s="50" t="s">
        <v>133</v>
      </c>
      <c r="W31" s="17"/>
      <c r="X31" s="17"/>
      <c r="Y31" s="17"/>
      <c r="Z31" s="96"/>
      <c r="AA31" s="15"/>
      <c r="AB31" s="51"/>
      <c r="AC31" s="15"/>
      <c r="AD31" s="15"/>
      <c r="AE31" s="15"/>
    </row>
    <row r="32" spans="1:31" s="21" customFormat="1" ht="55.15" customHeight="1">
      <c r="A32" s="144"/>
      <c r="B32" s="146"/>
      <c r="C32" s="45"/>
      <c r="D32" s="45"/>
      <c r="E32" s="45"/>
      <c r="F32" s="45"/>
      <c r="G32" s="45"/>
      <c r="H32" s="96"/>
      <c r="I32" s="15"/>
      <c r="J32" s="51"/>
      <c r="K32" s="15"/>
      <c r="L32" s="15"/>
      <c r="M32" s="15"/>
      <c r="N32" s="96"/>
      <c r="O32" s="15"/>
      <c r="P32" s="51"/>
      <c r="Q32" s="15"/>
      <c r="R32" s="15"/>
      <c r="S32" s="15"/>
      <c r="T32" s="96"/>
      <c r="U32" s="16"/>
      <c r="V32" s="50"/>
      <c r="W32" s="17"/>
      <c r="X32" s="17"/>
      <c r="Y32" s="17"/>
      <c r="Z32" s="96"/>
      <c r="AA32" s="15"/>
      <c r="AB32" s="51"/>
      <c r="AC32" s="15"/>
      <c r="AD32" s="15"/>
      <c r="AE32" s="15"/>
    </row>
    <row r="33" spans="1:34" s="21" customFormat="1" ht="55.15" customHeight="1">
      <c r="A33" s="144"/>
      <c r="B33" s="146"/>
      <c r="C33" s="45"/>
      <c r="D33" s="45"/>
      <c r="E33" s="45"/>
      <c r="F33" s="45"/>
      <c r="G33" s="45"/>
      <c r="H33" s="96"/>
      <c r="I33" s="15"/>
      <c r="J33" s="51"/>
      <c r="K33" s="15"/>
      <c r="L33" s="15"/>
      <c r="M33" s="15"/>
      <c r="N33" s="96"/>
      <c r="O33" s="15"/>
      <c r="P33" s="51"/>
      <c r="Q33" s="15"/>
      <c r="R33" s="15"/>
      <c r="S33" s="15"/>
      <c r="T33" s="96"/>
      <c r="U33" s="16"/>
      <c r="V33" s="50"/>
      <c r="W33" s="17"/>
      <c r="X33" s="17"/>
      <c r="Y33" s="17"/>
      <c r="Z33" s="96"/>
      <c r="AA33" s="15"/>
      <c r="AB33" s="51"/>
      <c r="AC33" s="15"/>
      <c r="AD33" s="15"/>
      <c r="AE33" s="15"/>
    </row>
    <row r="34" spans="1:34" s="21" customFormat="1" ht="55.15" customHeight="1">
      <c r="A34" s="144"/>
      <c r="B34" s="146"/>
      <c r="C34" s="46"/>
      <c r="D34" s="46"/>
      <c r="E34" s="45"/>
      <c r="F34" s="45"/>
      <c r="G34" s="45"/>
      <c r="H34" s="96"/>
      <c r="I34" s="26"/>
      <c r="J34" s="53"/>
      <c r="K34" s="15"/>
      <c r="L34" s="15"/>
      <c r="M34" s="15"/>
      <c r="N34" s="96"/>
      <c r="O34" s="26"/>
      <c r="P34" s="53"/>
      <c r="Q34" s="15"/>
      <c r="R34" s="15"/>
      <c r="S34" s="15"/>
      <c r="T34" s="96"/>
      <c r="U34" s="26"/>
      <c r="V34" s="53"/>
      <c r="W34" s="15"/>
      <c r="X34" s="15"/>
      <c r="Y34" s="15"/>
      <c r="Z34" s="96"/>
      <c r="AA34" s="26"/>
      <c r="AB34" s="53"/>
      <c r="AC34" s="15"/>
      <c r="AD34" s="15"/>
      <c r="AE34" s="15"/>
    </row>
    <row r="35" spans="1:34" s="33" customFormat="1" ht="25.35" customHeight="1">
      <c r="A35" s="147" t="s">
        <v>17</v>
      </c>
      <c r="B35" s="121"/>
      <c r="C35" s="110" t="s">
        <v>18</v>
      </c>
      <c r="D35" s="111"/>
      <c r="E35" s="30"/>
      <c r="F35" s="31"/>
      <c r="G35" s="31"/>
      <c r="H35" s="112" t="s">
        <v>17</v>
      </c>
      <c r="I35" s="110" t="s">
        <v>18</v>
      </c>
      <c r="J35" s="111"/>
      <c r="K35" s="32">
        <v>5.6</v>
      </c>
      <c r="L35" s="31"/>
      <c r="M35" s="31"/>
      <c r="N35" s="112" t="s">
        <v>17</v>
      </c>
      <c r="O35" s="110" t="s">
        <v>18</v>
      </c>
      <c r="P35" s="111"/>
      <c r="Q35" s="32">
        <v>6.1</v>
      </c>
      <c r="R35" s="5"/>
      <c r="S35" s="5"/>
      <c r="T35" s="112" t="s">
        <v>17</v>
      </c>
      <c r="U35" s="110" t="s">
        <v>18</v>
      </c>
      <c r="V35" s="111"/>
      <c r="W35" s="32">
        <v>5.5</v>
      </c>
      <c r="X35" s="5"/>
      <c r="Y35" s="5"/>
      <c r="Z35" s="112" t="s">
        <v>17</v>
      </c>
      <c r="AA35" s="110" t="s">
        <v>18</v>
      </c>
      <c r="AB35" s="111"/>
      <c r="AC35" s="32">
        <v>6.4</v>
      </c>
      <c r="AD35" s="5"/>
      <c r="AE35" s="5"/>
      <c r="AF35" s="108" t="e">
        <f>#REF!/4/1853</f>
        <v>#REF!</v>
      </c>
      <c r="AG35" s="109"/>
      <c r="AH35" s="109"/>
    </row>
    <row r="36" spans="1:34" s="33" customFormat="1" ht="25.35" customHeight="1">
      <c r="A36" s="148"/>
      <c r="B36" s="122"/>
      <c r="C36" s="110" t="s">
        <v>19</v>
      </c>
      <c r="D36" s="111"/>
      <c r="E36" s="30"/>
      <c r="F36" s="31"/>
      <c r="G36" s="31"/>
      <c r="H36" s="113"/>
      <c r="I36" s="110" t="s">
        <v>19</v>
      </c>
      <c r="J36" s="111"/>
      <c r="K36" s="32">
        <v>3.3</v>
      </c>
      <c r="L36" s="31"/>
      <c r="M36" s="31"/>
      <c r="N36" s="113"/>
      <c r="O36" s="110" t="s">
        <v>19</v>
      </c>
      <c r="P36" s="111"/>
      <c r="Q36" s="32">
        <v>2.5</v>
      </c>
      <c r="R36" s="5"/>
      <c r="S36" s="5"/>
      <c r="T36" s="113"/>
      <c r="U36" s="110" t="s">
        <v>19</v>
      </c>
      <c r="V36" s="111"/>
      <c r="W36" s="32">
        <v>3.3</v>
      </c>
      <c r="X36" s="5"/>
      <c r="Y36" s="5"/>
      <c r="Z36" s="113"/>
      <c r="AA36" s="110" t="s">
        <v>19</v>
      </c>
      <c r="AB36" s="111"/>
      <c r="AC36" s="32">
        <v>2.2999999999999998</v>
      </c>
      <c r="AD36" s="5"/>
      <c r="AE36" s="5"/>
      <c r="AF36" s="108"/>
      <c r="AG36" s="109"/>
      <c r="AH36" s="109"/>
    </row>
    <row r="37" spans="1:34" s="33" customFormat="1" ht="25.35" customHeight="1">
      <c r="A37" s="148"/>
      <c r="B37" s="122"/>
      <c r="C37" s="110" t="s">
        <v>20</v>
      </c>
      <c r="D37" s="111"/>
      <c r="E37" s="30"/>
      <c r="F37" s="31"/>
      <c r="G37" s="31"/>
      <c r="H37" s="113"/>
      <c r="I37" s="110" t="s">
        <v>20</v>
      </c>
      <c r="J37" s="111"/>
      <c r="K37" s="32">
        <v>1.1000000000000001</v>
      </c>
      <c r="L37" s="31"/>
      <c r="M37" s="31"/>
      <c r="N37" s="113"/>
      <c r="O37" s="110" t="s">
        <v>20</v>
      </c>
      <c r="P37" s="111"/>
      <c r="Q37" s="32">
        <v>1.7</v>
      </c>
      <c r="R37" s="5"/>
      <c r="S37" s="5"/>
      <c r="T37" s="113"/>
      <c r="U37" s="110" t="s">
        <v>20</v>
      </c>
      <c r="V37" s="111"/>
      <c r="W37" s="32">
        <v>1.3</v>
      </c>
      <c r="X37" s="5"/>
      <c r="Y37" s="5"/>
      <c r="Z37" s="113"/>
      <c r="AA37" s="110" t="s">
        <v>20</v>
      </c>
      <c r="AB37" s="111"/>
      <c r="AC37" s="32">
        <v>1.6</v>
      </c>
      <c r="AD37" s="5"/>
      <c r="AE37" s="5"/>
    </row>
    <row r="38" spans="1:34" s="33" customFormat="1" ht="25.35" customHeight="1">
      <c r="A38" s="148"/>
      <c r="B38" s="122"/>
      <c r="C38" s="110" t="s">
        <v>21</v>
      </c>
      <c r="D38" s="111"/>
      <c r="E38" s="30"/>
      <c r="F38" s="31"/>
      <c r="G38" s="31"/>
      <c r="H38" s="113"/>
      <c r="I38" s="110" t="s">
        <v>21</v>
      </c>
      <c r="J38" s="111"/>
      <c r="K38" s="32"/>
      <c r="L38" s="31"/>
      <c r="M38" s="31"/>
      <c r="N38" s="113"/>
      <c r="O38" s="110" t="s">
        <v>21</v>
      </c>
      <c r="P38" s="111"/>
      <c r="Q38" s="32"/>
      <c r="R38" s="5"/>
      <c r="S38" s="5"/>
      <c r="T38" s="113"/>
      <c r="U38" s="110" t="s">
        <v>21</v>
      </c>
      <c r="V38" s="111"/>
      <c r="W38" s="32"/>
      <c r="X38" s="5"/>
      <c r="Y38" s="5"/>
      <c r="Z38" s="113"/>
      <c r="AA38" s="110" t="s">
        <v>21</v>
      </c>
      <c r="AB38" s="111"/>
      <c r="AC38" s="32"/>
      <c r="AD38" s="5"/>
      <c r="AE38" s="5"/>
    </row>
    <row r="39" spans="1:34" s="33" customFormat="1" ht="25.35" customHeight="1">
      <c r="A39" s="148"/>
      <c r="B39" s="122"/>
      <c r="C39" s="110" t="s">
        <v>22</v>
      </c>
      <c r="D39" s="111"/>
      <c r="E39" s="30"/>
      <c r="F39" s="31"/>
      <c r="G39" s="31"/>
      <c r="H39" s="113"/>
      <c r="I39" s="110" t="s">
        <v>22</v>
      </c>
      <c r="J39" s="111"/>
      <c r="K39" s="30"/>
      <c r="L39" s="31"/>
      <c r="M39" s="31"/>
      <c r="N39" s="113"/>
      <c r="O39" s="110" t="s">
        <v>22</v>
      </c>
      <c r="P39" s="111"/>
      <c r="Q39" s="32"/>
      <c r="R39" s="5"/>
      <c r="S39" s="5"/>
      <c r="T39" s="113"/>
      <c r="U39" s="110" t="s">
        <v>22</v>
      </c>
      <c r="V39" s="111"/>
      <c r="W39" s="32"/>
      <c r="X39" s="5"/>
      <c r="Y39" s="5"/>
      <c r="Z39" s="113"/>
      <c r="AA39" s="110" t="s">
        <v>22</v>
      </c>
      <c r="AB39" s="111"/>
      <c r="AC39" s="32"/>
      <c r="AD39" s="5"/>
      <c r="AE39" s="5"/>
    </row>
    <row r="40" spans="1:34" s="33" customFormat="1" ht="25.35" customHeight="1">
      <c r="A40" s="148"/>
      <c r="B40" s="122"/>
      <c r="C40" s="110" t="s">
        <v>23</v>
      </c>
      <c r="D40" s="111"/>
      <c r="E40" s="32"/>
      <c r="F40" s="31"/>
      <c r="G40" s="31"/>
      <c r="H40" s="113"/>
      <c r="I40" s="110" t="s">
        <v>23</v>
      </c>
      <c r="J40" s="111"/>
      <c r="K40" s="32">
        <v>3</v>
      </c>
      <c r="L40" s="31"/>
      <c r="M40" s="31"/>
      <c r="N40" s="113"/>
      <c r="O40" s="110" t="s">
        <v>23</v>
      </c>
      <c r="P40" s="111"/>
      <c r="Q40" s="32">
        <v>3</v>
      </c>
      <c r="R40" s="5"/>
      <c r="S40" s="5"/>
      <c r="T40" s="113"/>
      <c r="U40" s="110" t="s">
        <v>23</v>
      </c>
      <c r="V40" s="111"/>
      <c r="W40" s="32">
        <v>3</v>
      </c>
      <c r="X40" s="5"/>
      <c r="Y40" s="5"/>
      <c r="Z40" s="113"/>
      <c r="AA40" s="110" t="s">
        <v>23</v>
      </c>
      <c r="AB40" s="111"/>
      <c r="AC40" s="32">
        <v>2.5</v>
      </c>
      <c r="AD40" s="5"/>
      <c r="AE40" s="5"/>
    </row>
    <row r="41" spans="1:34" s="33" customFormat="1" ht="30" customHeight="1">
      <c r="A41" s="149"/>
      <c r="B41" s="123"/>
      <c r="C41" s="110" t="s">
        <v>24</v>
      </c>
      <c r="D41" s="111"/>
      <c r="E41" s="34">
        <f>E35*70+E36*75+E37*25+E38*60+E40*45+E39*150</f>
        <v>0</v>
      </c>
      <c r="F41" s="31"/>
      <c r="G41" s="31"/>
      <c r="H41" s="114"/>
      <c r="I41" s="110" t="s">
        <v>24</v>
      </c>
      <c r="J41" s="111"/>
      <c r="K41" s="34">
        <f>K35*70+K36*75+K37*25+K38*60+K40*45+K39*150</f>
        <v>802</v>
      </c>
      <c r="L41" s="31"/>
      <c r="M41" s="31"/>
      <c r="N41" s="114"/>
      <c r="O41" s="110" t="s">
        <v>24</v>
      </c>
      <c r="P41" s="111"/>
      <c r="Q41" s="34">
        <f>Q35*70+Q36*75+Q37*25+Q38*150+Q40*45+Q39*132</f>
        <v>792</v>
      </c>
      <c r="R41" s="31"/>
      <c r="S41" s="31"/>
      <c r="T41" s="114"/>
      <c r="U41" s="110" t="s">
        <v>24</v>
      </c>
      <c r="V41" s="111"/>
      <c r="W41" s="34">
        <f>W35*70+W36*75+W37*25+W38*60+W40*45+W39*150</f>
        <v>800</v>
      </c>
      <c r="X41" s="31"/>
      <c r="Y41" s="31"/>
      <c r="Z41" s="114"/>
      <c r="AA41" s="110" t="s">
        <v>24</v>
      </c>
      <c r="AB41" s="111"/>
      <c r="AC41" s="34">
        <f>AC35*70+AC36*75+AC37*25+AC38*60+AC40*45+70</f>
        <v>843</v>
      </c>
      <c r="AD41" s="31"/>
      <c r="AE41" s="31"/>
    </row>
    <row r="42" spans="1:34" s="33" customFormat="1" ht="47.25" customHeight="1">
      <c r="A42" s="116" t="s">
        <v>198</v>
      </c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</row>
    <row r="43" spans="1:34" s="36" customFormat="1" ht="30" customHeight="1">
      <c r="A43" s="115" t="s">
        <v>196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35"/>
      <c r="AE43" s="35"/>
    </row>
  </sheetData>
  <mergeCells count="87">
    <mergeCell ref="A43:AC43"/>
    <mergeCell ref="C41:D41"/>
    <mergeCell ref="I41:J41"/>
    <mergeCell ref="O41:P41"/>
    <mergeCell ref="U41:V41"/>
    <mergeCell ref="AA41:AB41"/>
    <mergeCell ref="A42:AE42"/>
    <mergeCell ref="A35:A41"/>
    <mergeCell ref="B35:B41"/>
    <mergeCell ref="C35:D35"/>
    <mergeCell ref="C39:D39"/>
    <mergeCell ref="I39:J39"/>
    <mergeCell ref="O39:P39"/>
    <mergeCell ref="U39:V39"/>
    <mergeCell ref="AA39:AB39"/>
    <mergeCell ref="C38:D38"/>
    <mergeCell ref="AA37:AB37"/>
    <mergeCell ref="AA40:AB40"/>
    <mergeCell ref="C36:D36"/>
    <mergeCell ref="I36:J36"/>
    <mergeCell ref="C37:D37"/>
    <mergeCell ref="I37:J37"/>
    <mergeCell ref="C40:D40"/>
    <mergeCell ref="I40:J40"/>
    <mergeCell ref="I38:J38"/>
    <mergeCell ref="O38:P38"/>
    <mergeCell ref="U38:V38"/>
    <mergeCell ref="AA38:AB38"/>
    <mergeCell ref="H35:H41"/>
    <mergeCell ref="I35:J35"/>
    <mergeCell ref="N35:N41"/>
    <mergeCell ref="O40:P40"/>
    <mergeCell ref="O37:P37"/>
    <mergeCell ref="O35:P35"/>
    <mergeCell ref="T35:T41"/>
    <mergeCell ref="U35:V35"/>
    <mergeCell ref="Z35:Z41"/>
    <mergeCell ref="U37:V37"/>
    <mergeCell ref="U40:V40"/>
    <mergeCell ref="Z27:Z34"/>
    <mergeCell ref="Z21:Z26"/>
    <mergeCell ref="AF35:AH36"/>
    <mergeCell ref="O36:P36"/>
    <mergeCell ref="U36:V36"/>
    <mergeCell ref="AA36:AB36"/>
    <mergeCell ref="AA35:AB35"/>
    <mergeCell ref="T21:T26"/>
    <mergeCell ref="A27:A34"/>
    <mergeCell ref="B27:B34"/>
    <mergeCell ref="H27:H34"/>
    <mergeCell ref="N27:N34"/>
    <mergeCell ref="T27:T34"/>
    <mergeCell ref="AF7:AF8"/>
    <mergeCell ref="A15:A20"/>
    <mergeCell ref="B15:B20"/>
    <mergeCell ref="H15:H20"/>
    <mergeCell ref="N15:N20"/>
    <mergeCell ref="T15:T20"/>
    <mergeCell ref="Z15:Z20"/>
    <mergeCell ref="A7:A14"/>
    <mergeCell ref="B7:B14"/>
    <mergeCell ref="H7:H14"/>
    <mergeCell ref="N7:N14"/>
    <mergeCell ref="T7:T14"/>
    <mergeCell ref="Z7:Z14"/>
    <mergeCell ref="A21:A26"/>
    <mergeCell ref="B21:B26"/>
    <mergeCell ref="AA3:AC3"/>
    <mergeCell ref="C4:E4"/>
    <mergeCell ref="I4:K4"/>
    <mergeCell ref="O4:Q4"/>
    <mergeCell ref="U4:W4"/>
    <mergeCell ref="AA4:AC4"/>
    <mergeCell ref="U3:W3"/>
    <mergeCell ref="A3:A4"/>
    <mergeCell ref="B3:B4"/>
    <mergeCell ref="C3:E3"/>
    <mergeCell ref="I3:K3"/>
    <mergeCell ref="O3:Q3"/>
    <mergeCell ref="H21:H26"/>
    <mergeCell ref="N21:N26"/>
    <mergeCell ref="A1:AE1"/>
    <mergeCell ref="B2:G2"/>
    <mergeCell ref="H2:M2"/>
    <mergeCell ref="N2:S2"/>
    <mergeCell ref="T2:Y2"/>
    <mergeCell ref="Z2:AC2"/>
  </mergeCells>
  <phoneticPr fontId="3" type="noConversion"/>
  <printOptions horizontalCentered="1" verticalCentered="1"/>
  <pageMargins left="0" right="0" top="0" bottom="0" header="0.23622047244094491" footer="0"/>
  <pageSetup paperSize="9" scale="27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2</vt:lpstr>
      <vt:lpstr>1週</vt:lpstr>
      <vt:lpstr>1素週</vt:lpstr>
      <vt:lpstr>'1素週'!Print_Area</vt:lpstr>
      <vt:lpstr>'1週'!Print_Area</vt:lpstr>
      <vt:lpstr>'2'!Print_Area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至芃企業</dc:creator>
  <cp:lastModifiedBy>User</cp:lastModifiedBy>
  <cp:lastPrinted>2026-08-27T02:08:39Z</cp:lastPrinted>
  <dcterms:created xsi:type="dcterms:W3CDTF">2026-08-15T08:44:53Z</dcterms:created>
  <dcterms:modified xsi:type="dcterms:W3CDTF">2026-08-27T02:22:17Z</dcterms:modified>
</cp:coreProperties>
</file>