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學校午餐\食譜\114-1確定菜單\"/>
    </mc:Choice>
  </mc:AlternateContent>
  <bookViews>
    <workbookView xWindow="-105" yWindow="-105" windowWidth="23250" windowHeight="12570" tabRatio="786" firstSheet="1" activeTab="1"/>
  </bookViews>
  <sheets>
    <sheet name="20" sheetId="46" state="hidden" r:id="rId1"/>
    <sheet name="17週" sheetId="50" r:id="rId2"/>
    <sheet name="17素週" sheetId="51" r:id="rId3"/>
  </sheets>
  <definedNames>
    <definedName name="_xlnm.Print_Area" localSheetId="2">'17素週'!$A$1:$AE$38</definedName>
    <definedName name="_xlnm.Print_Area" localSheetId="1">'17週'!$A$1:$AE$38</definedName>
    <definedName name="_xlnm.Print_Area" localSheetId="0">'20'!$A$1:$AE$39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6" i="51" l="1"/>
  <c r="W36" i="51"/>
  <c r="Q36" i="51"/>
  <c r="K36" i="51"/>
  <c r="E36" i="51"/>
  <c r="AC36" i="50"/>
  <c r="AE18" i="51" l="1"/>
  <c r="G17" i="51"/>
  <c r="AE9" i="51"/>
  <c r="AE8" i="51"/>
  <c r="S8" i="51"/>
  <c r="AE7" i="51"/>
  <c r="S7" i="51"/>
  <c r="G7" i="51"/>
  <c r="AF30" i="51" s="1"/>
  <c r="H2" i="51"/>
  <c r="N2" i="51" s="1"/>
  <c r="T2" i="51" s="1"/>
  <c r="Z2" i="51" s="1"/>
  <c r="W36" i="50"/>
  <c r="Q36" i="50"/>
  <c r="K36" i="50"/>
  <c r="E36" i="50"/>
  <c r="M29" i="50"/>
  <c r="S27" i="50"/>
  <c r="M25" i="50"/>
  <c r="G25" i="50"/>
  <c r="G24" i="50"/>
  <c r="AE23" i="50"/>
  <c r="G23" i="50"/>
  <c r="AE21" i="50"/>
  <c r="S21" i="50"/>
  <c r="M21" i="50"/>
  <c r="G21" i="50"/>
  <c r="G18" i="50"/>
  <c r="AE17" i="50"/>
  <c r="G17" i="50"/>
  <c r="AE16" i="50"/>
  <c r="AE15" i="50"/>
  <c r="M15" i="50"/>
  <c r="M11" i="50"/>
  <c r="G11" i="50"/>
  <c r="M10" i="50"/>
  <c r="G9" i="50"/>
  <c r="AF30" i="50" s="1"/>
  <c r="M7" i="50"/>
  <c r="H2" i="50"/>
  <c r="N2" i="50" s="1"/>
  <c r="T2" i="50" s="1"/>
  <c r="Z2" i="50" s="1"/>
  <c r="AC37" i="46" l="1"/>
  <c r="W37" i="46"/>
  <c r="Q37" i="46"/>
  <c r="K37" i="46"/>
  <c r="E37" i="46"/>
  <c r="AA30" i="46"/>
  <c r="U30" i="46"/>
  <c r="O30" i="46"/>
  <c r="I30" i="46"/>
  <c r="C30" i="46"/>
  <c r="H2" i="46"/>
  <c r="N2" i="46" s="1"/>
  <c r="T2" i="46" s="1"/>
  <c r="Z2" i="46" s="1"/>
  <c r="AF30" i="46" l="1"/>
  <c r="AF31" i="46" s="1"/>
</calcChain>
</file>

<file path=xl/sharedStrings.xml><?xml version="1.0" encoding="utf-8"?>
<sst xmlns="http://schemas.openxmlformats.org/spreadsheetml/2006/main" count="599" uniqueCount="199">
  <si>
    <t>菜別</t>
  </si>
  <si>
    <t>食材</t>
    <phoneticPr fontId="5" type="noConversion"/>
  </si>
  <si>
    <t>供應商</t>
    <phoneticPr fontId="5" type="noConversion"/>
  </si>
  <si>
    <t>數量(公斤)</t>
    <phoneticPr fontId="5" type="noConversion"/>
  </si>
  <si>
    <t>單價</t>
    <phoneticPr fontId="5" type="noConversion"/>
  </si>
  <si>
    <t>合計</t>
    <phoneticPr fontId="5" type="noConversion"/>
  </si>
  <si>
    <t>主食</t>
    <phoneticPr fontId="5" type="noConversion"/>
  </si>
  <si>
    <t>主菜</t>
  </si>
  <si>
    <t>副菜</t>
  </si>
  <si>
    <t>青菜</t>
  </si>
  <si>
    <t>湯品</t>
  </si>
  <si>
    <t>水果</t>
  </si>
  <si>
    <t>合計:</t>
    <phoneticPr fontId="5" type="noConversion"/>
  </si>
  <si>
    <t>計:</t>
    <phoneticPr fontId="5" type="noConversion"/>
  </si>
  <si>
    <t>營
養
成
分
分
析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</si>
  <si>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</si>
  <si>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</si>
  <si>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</si>
  <si>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水果類(份)</t>
    <phoneticPr fontId="2" type="noConversion"/>
  </si>
  <si>
    <t>乳品類(份)</t>
    <phoneticPr fontId="4" type="noConversion"/>
  </si>
  <si>
    <t>油脂與堅果種子類(份)</t>
    <phoneticPr fontId="2" type="noConversion"/>
  </si>
  <si>
    <t>熱量(仟卡)</t>
    <phoneticPr fontId="2" type="noConversion"/>
  </si>
  <si>
    <t>※食材來源一律採用國產豬肉、牛肉</t>
    <phoneticPr fontId="4" type="noConversion"/>
  </si>
  <si>
    <t>營養師:                    午餐秘書:                    主任:                      校長:</t>
    <phoneticPr fontId="5" type="noConversion"/>
  </si>
  <si>
    <t>有機蔬菜</t>
  </si>
  <si>
    <t>糙米飯</t>
    <phoneticPr fontId="4" type="noConversion"/>
  </si>
  <si>
    <t>蒜泥白肉</t>
    <phoneticPr fontId="4" type="noConversion"/>
  </si>
  <si>
    <t>糖醋魚丁</t>
    <phoneticPr fontId="4" type="noConversion"/>
  </si>
  <si>
    <t>螞蟻上樹</t>
    <phoneticPr fontId="4" type="noConversion"/>
  </si>
  <si>
    <t>紅藜飯</t>
    <phoneticPr fontId="4" type="noConversion"/>
  </si>
  <si>
    <t>春之谷</t>
    <phoneticPr fontId="4" type="noConversion"/>
  </si>
  <si>
    <t>白米飯</t>
    <phoneticPr fontId="4" type="noConversion"/>
  </si>
  <si>
    <t>人數</t>
    <phoneticPr fontId="4" type="noConversion"/>
  </si>
  <si>
    <t>15 KG</t>
  </si>
  <si>
    <t>超秦</t>
  </si>
  <si>
    <t>永軒公司</t>
  </si>
  <si>
    <t>125 KG</t>
  </si>
  <si>
    <t>崙東果菜生產合作社</t>
  </si>
  <si>
    <t>22 KG</t>
  </si>
  <si>
    <t>35 KG</t>
  </si>
  <si>
    <t>30 KG</t>
  </si>
  <si>
    <t>18 KG</t>
  </si>
  <si>
    <t>絞蒜頭</t>
  </si>
  <si>
    <t>安平蔥蒜行</t>
  </si>
  <si>
    <t>1.5 KG</t>
  </si>
  <si>
    <t>杏鮑菇頭(QRC)</t>
  </si>
  <si>
    <t>廖文經-大發農場</t>
  </si>
  <si>
    <t>紅蘿蔔(QRC)</t>
  </si>
  <si>
    <t>謝浚璿</t>
  </si>
  <si>
    <t>蒜泥</t>
  </si>
  <si>
    <t>2 KG</t>
  </si>
  <si>
    <t>薑片</t>
  </si>
  <si>
    <t>蔥</t>
  </si>
  <si>
    <t>明華菓菜行</t>
  </si>
  <si>
    <t>1 KG</t>
  </si>
  <si>
    <t>正興行</t>
  </si>
  <si>
    <t>紅辣椒</t>
  </si>
  <si>
    <t>0.3 KG</t>
  </si>
  <si>
    <t>嘉鹿果菜生產合作社</t>
  </si>
  <si>
    <t>洗選蛋&lt;東杰&gt;</t>
  </si>
  <si>
    <t>東杰蛋品有限公司</t>
  </si>
  <si>
    <t>王淑卿</t>
  </si>
  <si>
    <t>林琪鏵</t>
  </si>
  <si>
    <t>12 KG</t>
  </si>
  <si>
    <t>8 KG</t>
  </si>
  <si>
    <t>薑絲</t>
  </si>
  <si>
    <t>山藥(QRC)</t>
  </si>
  <si>
    <t>台糖(25K)</t>
  </si>
  <si>
    <t>羿淳食材銷售(股)</t>
  </si>
  <si>
    <t>2 包</t>
  </si>
  <si>
    <t>生香菇(QRC)</t>
  </si>
  <si>
    <t>金針菇(QRC)</t>
  </si>
  <si>
    <t>黃啓丁</t>
  </si>
  <si>
    <t>枸杞(0.6K)</t>
  </si>
  <si>
    <t>元榮有限公司</t>
  </si>
  <si>
    <t>毛豆仁(CAS)(1K)</t>
    <phoneticPr fontId="4" type="noConversion"/>
  </si>
  <si>
    <t>玉米粒(CAS)</t>
    <phoneticPr fontId="4" type="noConversion"/>
  </si>
  <si>
    <t>御圃</t>
  </si>
  <si>
    <t>大骨(切)</t>
    <phoneticPr fontId="4" type="noConversion"/>
  </si>
  <si>
    <t>瘦夾心肉(絞)</t>
    <phoneticPr fontId="4" type="noConversion"/>
  </si>
  <si>
    <t>豆干丁(非基改)</t>
    <phoneticPr fontId="4" type="noConversion"/>
  </si>
  <si>
    <t>瘦夾心肉片</t>
    <phoneticPr fontId="4" type="noConversion"/>
  </si>
  <si>
    <t>五花肉片</t>
    <phoneticPr fontId="4" type="noConversion"/>
  </si>
  <si>
    <t>白花菜(CAS)</t>
    <phoneticPr fontId="4" type="noConversion"/>
  </si>
  <si>
    <t>津悅</t>
  </si>
  <si>
    <t>津悅</t>
    <phoneticPr fontId="4" type="noConversion"/>
  </si>
  <si>
    <t>廖文經-大發農場</t>
    <phoneticPr fontId="4" type="noConversion"/>
  </si>
  <si>
    <t>油花生</t>
    <phoneticPr fontId="4" type="noConversion"/>
  </si>
  <si>
    <t>元榮有限公司</t>
    <phoneticPr fontId="4" type="noConversion"/>
  </si>
  <si>
    <t>杏鮑菇(QRC)</t>
    <phoneticPr fontId="4" type="noConversion"/>
  </si>
  <si>
    <t>山藥(QRC)</t>
    <phoneticPr fontId="4" type="noConversion"/>
  </si>
  <si>
    <t>中港興</t>
    <phoneticPr fontId="4" type="noConversion"/>
  </si>
  <si>
    <t>旭暘</t>
    <phoneticPr fontId="4" type="noConversion"/>
  </si>
  <si>
    <t>木耳絲(QRC)</t>
    <phoneticPr fontId="4" type="noConversion"/>
  </si>
  <si>
    <t>馬鈴薯(削皮)+(QRC)</t>
  </si>
  <si>
    <t>陳俊彰</t>
  </si>
  <si>
    <t>20 KG</t>
  </si>
  <si>
    <t>玉米粒(CAS)&lt;嘉鹿&gt;</t>
  </si>
  <si>
    <t>青椒(QRC)&lt;正暘&gt;</t>
  </si>
  <si>
    <t>甜鳳梨角&lt;飯友&gt;(3035g)</t>
  </si>
  <si>
    <t>飯友</t>
  </si>
  <si>
    <t>8 桶</t>
  </si>
  <si>
    <t>牛蕃茄(QRC)&lt;正暘&gt;</t>
  </si>
  <si>
    <t>黃椒(QRC)&lt;正暘&gt;</t>
  </si>
  <si>
    <t>4 KG</t>
  </si>
  <si>
    <t>毛豆仁(CAS)(1K)&lt;嘉鹿&gt;</t>
  </si>
  <si>
    <t>蕃茄醬&lt;可果美&gt;(3330gx6桶)</t>
  </si>
  <si>
    <t>日陞食品有限公司</t>
  </si>
  <si>
    <t>1 箱</t>
  </si>
  <si>
    <t>4 桶</t>
  </si>
  <si>
    <t>80 KG</t>
  </si>
  <si>
    <t>嘉一香</t>
  </si>
  <si>
    <t>紅椒(QRC)&lt;正暘&gt;</t>
  </si>
  <si>
    <t>統隆企業有限公司</t>
  </si>
  <si>
    <t>玉米醬&lt;牛頭牌&gt;(2950g)</t>
  </si>
  <si>
    <t>牛頭牌</t>
  </si>
  <si>
    <t>培根碎片(3K)(CAS)</t>
    <phoneticPr fontId="4" type="noConversion"/>
  </si>
  <si>
    <t>有機黑葉白菜</t>
    <phoneticPr fontId="4" type="noConversion"/>
  </si>
  <si>
    <t>有機小松菜</t>
    <phoneticPr fontId="4" type="noConversion"/>
  </si>
  <si>
    <t>百頁豆腐(切24丁)(非基改)</t>
    <phoneticPr fontId="4" type="noConversion"/>
  </si>
  <si>
    <t>糖醋百頁</t>
    <phoneticPr fontId="4" type="noConversion"/>
  </si>
  <si>
    <t>大四角油豆腐(手工)(非基改)(75g)</t>
    <phoneticPr fontId="4" type="noConversion"/>
  </si>
  <si>
    <t>鴻喜菇(150g)(有機)</t>
    <phoneticPr fontId="4" type="noConversion"/>
  </si>
  <si>
    <t>王樹堂</t>
    <phoneticPr fontId="4" type="noConversion"/>
  </si>
  <si>
    <t>蘋果</t>
    <phoneticPr fontId="4" type="noConversion"/>
  </si>
  <si>
    <t>久彰</t>
    <phoneticPr fontId="4" type="noConversion"/>
  </si>
  <si>
    <t>3 包</t>
  </si>
  <si>
    <t>1 包</t>
  </si>
  <si>
    <t>55 KG</t>
  </si>
  <si>
    <t>冬粉(龍品)&lt;信全&gt;</t>
  </si>
  <si>
    <t>24 KG</t>
  </si>
  <si>
    <t>詹富岳</t>
  </si>
  <si>
    <t>1.2 KG</t>
  </si>
  <si>
    <t>旗魚丁(QRC)</t>
  </si>
  <si>
    <t>中華民國全國漁會</t>
  </si>
  <si>
    <t>賞味佳</t>
  </si>
  <si>
    <t>芋圓&lt;賞味佳&gt;(0.6K)</t>
  </si>
  <si>
    <t>有機青江菜</t>
    <phoneticPr fontId="4" type="noConversion"/>
  </si>
  <si>
    <t>洗選蛋</t>
    <phoneticPr fontId="4" type="noConversion"/>
  </si>
  <si>
    <t>魏琮霖</t>
    <phoneticPr fontId="4" type="noConversion"/>
  </si>
  <si>
    <t>冬粉(龍品)</t>
    <phoneticPr fontId="4" type="noConversion"/>
  </si>
  <si>
    <t>紅藜</t>
    <phoneticPr fontId="4" type="noConversion"/>
  </si>
  <si>
    <t>正暘</t>
  </si>
  <si>
    <t>滷包(大)(10個)&lt;老公仔標&gt;</t>
  </si>
  <si>
    <t>鴻喜菇(QRC)</t>
    <phoneticPr fontId="4" type="noConversion"/>
  </si>
  <si>
    <t>莊文豐-隆谷養菇場</t>
    <phoneticPr fontId="4" type="noConversion"/>
  </si>
  <si>
    <t>洋蔥(進口)+</t>
  </si>
  <si>
    <t>有機山菠菜</t>
    <phoneticPr fontId="4" type="noConversion"/>
  </si>
  <si>
    <t>山藥菇菇湯</t>
    <phoneticPr fontId="4" type="noConversion"/>
  </si>
  <si>
    <t>腰果干丁</t>
    <phoneticPr fontId="4" type="noConversion"/>
  </si>
  <si>
    <t>藥膳鮮菇湯</t>
    <phoneticPr fontId="4" type="noConversion"/>
  </si>
  <si>
    <t>小精靈的海苔香香飯</t>
    <phoneticPr fontId="4" type="noConversion"/>
  </si>
  <si>
    <t>聖誕繽紛炸物</t>
    <phoneticPr fontId="4" type="noConversion"/>
  </si>
  <si>
    <t>綠油油有機青菜</t>
    <phoneticPr fontId="4" type="noConversion"/>
  </si>
  <si>
    <t>三陽開泰</t>
    <phoneticPr fontId="4" type="noConversion"/>
  </si>
  <si>
    <t>薑汁地瓜湯</t>
    <phoneticPr fontId="4" type="noConversion"/>
  </si>
  <si>
    <t xml:space="preserve">桃園市蘆竹區南崁國中114學年第一學期學生午餐食譜設計表  第 17 週  </t>
    <phoneticPr fontId="5" type="noConversion"/>
  </si>
  <si>
    <t>高麗菜(QRC)+</t>
  </si>
  <si>
    <t>5 KG</t>
  </si>
  <si>
    <t>白蘿蔔(QRC)</t>
  </si>
  <si>
    <t>尤順益</t>
  </si>
  <si>
    <t>津谷</t>
    <phoneticPr fontId="4" type="noConversion"/>
  </si>
  <si>
    <t>富士鮮品股份有限公司</t>
  </si>
  <si>
    <t>安佳奶油(454g)</t>
  </si>
  <si>
    <t xml:space="preserve">桃園市蘆竹區南崁國中114學年第一學期學生午餐食譜設計表  第 20 週  </t>
    <phoneticPr fontId="5" type="noConversion"/>
  </si>
  <si>
    <t>海苔粉(300g)</t>
  </si>
  <si>
    <t>140 KG</t>
  </si>
  <si>
    <t>470 KG</t>
  </si>
  <si>
    <t>15 包</t>
  </si>
  <si>
    <t>熟腰果&lt;金吉順&gt;(3K)</t>
  </si>
  <si>
    <t>金吉順股份有限公司</t>
  </si>
  <si>
    <t>乾辣椒(切)(0.6K)</t>
  </si>
  <si>
    <t>黃金球(地瓜球)(1.8K)</t>
  </si>
  <si>
    <t>味鴻實業有限公司</t>
  </si>
  <si>
    <t>25 包</t>
  </si>
  <si>
    <t>紫地瓜球(1.8K)</t>
  </si>
  <si>
    <t>4 條</t>
  </si>
  <si>
    <t>南投縣農產合作社</t>
  </si>
  <si>
    <t>藥膳排骨&lt;中茂&gt;(80g)</t>
  </si>
  <si>
    <t>45 包</t>
  </si>
  <si>
    <t>金玉絲滑玉米濃湯</t>
  </si>
  <si>
    <t>黃地瓜(產銷履歷)&lt;正暘&gt;</t>
  </si>
  <si>
    <t>蕃茄炒蛋</t>
    <phoneticPr fontId="4" type="noConversion"/>
  </si>
  <si>
    <t>節慶慢滷大雞腿</t>
    <phoneticPr fontId="4" type="noConversion"/>
  </si>
  <si>
    <t>行憲紀念日放假</t>
    <phoneticPr fontId="4" type="noConversion"/>
  </si>
  <si>
    <t>白花菜(CAS)&lt;富士鮮品&gt;</t>
    <phoneticPr fontId="4" type="noConversion"/>
  </si>
  <si>
    <t>桃園市蘆竹區南崁國中114學年第一學期學生午餐食譜設計表  第 17 週  素食</t>
    <phoneticPr fontId="5" type="noConversion"/>
  </si>
  <si>
    <t>洗選蛋-32顆</t>
    <phoneticPr fontId="4" type="noConversion"/>
  </si>
  <si>
    <t>節慶慢滷雙拼</t>
    <phoneticPr fontId="4" type="noConversion"/>
  </si>
  <si>
    <t>宮保豆腸</t>
    <phoneticPr fontId="4" type="noConversion"/>
  </si>
  <si>
    <t>炸豆腸(切段)(非基改)&lt;津悅&gt;</t>
    <phoneticPr fontId="4" type="noConversion"/>
  </si>
  <si>
    <t>軟骨丁(CAS)</t>
    <phoneticPr fontId="4" type="noConversion"/>
  </si>
  <si>
    <t>黃豆芽(非基改)(QRC)</t>
    <phoneticPr fontId="4" type="noConversion"/>
  </si>
  <si>
    <t>15 包</t>
    <phoneticPr fontId="4" type="noConversion"/>
  </si>
  <si>
    <t>黃地瓜(產銷履歷)</t>
    <phoneticPr fontId="4" type="noConversion"/>
  </si>
  <si>
    <t>牛蕃茄(QRC)&lt;正暘&gt;</t>
    <phoneticPr fontId="4" type="noConversion"/>
  </si>
  <si>
    <t>骨腿(7兩)(CAS)-1750支</t>
    <phoneticPr fontId="4" type="noConversion"/>
  </si>
  <si>
    <t>營養師:                                                                                                 午餐秘書:                                                                                      主任:                                                                                          校長:</t>
    <phoneticPr fontId="5" type="noConversion"/>
  </si>
  <si>
    <t>聖誕節特餐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</si>
</sst>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m/d\ &quot;星&quot;&quot;期&quot;&quot;一&quot;"/>
    <numFmt numFmtId="177" formatCode="m/d\ &quot;星&quot;&quot;期&quot;&quot;二&quot;"/>
    <numFmt numFmtId="178" formatCode="m/d\ &quot;星&quot;&quot;期&quot;&quot;三&quot;"/>
    <numFmt numFmtId="179" formatCode="m/d\ &quot;星&quot;&quot;期&quot;&quot;四&quot;"/>
    <numFmt numFmtId="180" formatCode="m/d\ &quot;星&quot;&quot;期&quot;&quot;五&quot;"/>
    <numFmt numFmtId="181" formatCode="#&quot;人&quot;"/>
    <numFmt numFmtId="182" formatCode="#\ &quot;包&quot;"/>
    <numFmt numFmtId="183" formatCode="#\ &quot;KG&quot;"/>
    <numFmt numFmtId="184" formatCode="#\ &quot;份&quot;"/>
    <numFmt numFmtId="185" formatCode="#\ &quot;罐&quot;"/>
    <numFmt numFmtId="186" formatCode="0;_뤀"/>
    <numFmt numFmtId="187" formatCode="0;_栀"/>
    <numFmt numFmtId="190" formatCode="&quot;葷&quot;\ #&quot;人&quot;"/>
    <numFmt numFmtId="191" formatCode="&quot;素&quot;\ #&quot;人&quot;"/>
    <numFmt numFmtId="195" formatCode="#\ &quot;片&quot;"/>
    <numFmt numFmtId="200" formatCode="#\ &quot;個&quot;"/>
  </numFmts>
  <fonts count="32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48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53"/>
      <name val="標楷體"/>
      <family val="4"/>
      <charset val="136"/>
    </font>
    <font>
      <b/>
      <sz val="28"/>
      <name val="新細明體"/>
      <family val="1"/>
      <charset val="136"/>
    </font>
    <font>
      <b/>
      <sz val="28"/>
      <color rgb="FFFF0000"/>
      <name val="新細明體"/>
      <family val="1"/>
      <charset val="136"/>
    </font>
    <font>
      <sz val="28"/>
      <name val="新細明體"/>
      <family val="1"/>
      <charset val="136"/>
    </font>
    <font>
      <sz val="22"/>
      <name val="新細明體"/>
      <family val="1"/>
      <charset val="136"/>
    </font>
    <font>
      <b/>
      <sz val="28"/>
      <name val="新細明體"/>
      <family val="1"/>
      <charset val="136"/>
      <scheme val="minor"/>
    </font>
    <font>
      <sz val="28"/>
      <color theme="1"/>
      <name val="新細明體"/>
      <family val="1"/>
      <charset val="136"/>
      <scheme val="minor"/>
    </font>
    <font>
      <sz val="28"/>
      <name val="新細明體"/>
      <family val="1"/>
      <charset val="136"/>
      <scheme val="minor"/>
    </font>
    <font>
      <sz val="9"/>
      <color theme="1"/>
      <name val="新細明體"/>
      <family val="2"/>
      <charset val="136"/>
      <scheme val="minor"/>
    </font>
    <font>
      <b/>
      <sz val="28"/>
      <color theme="1"/>
      <name val="新細明體"/>
      <family val="1"/>
      <charset val="136"/>
      <scheme val="minor"/>
    </font>
    <font>
      <sz val="25"/>
      <color theme="1"/>
      <name val="新細明體"/>
      <family val="1"/>
      <charset val="136"/>
      <scheme val="minor"/>
    </font>
    <font>
      <b/>
      <sz val="28"/>
      <color indexed="1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36"/>
      <color indexed="10"/>
      <name val="新細明體"/>
      <family val="1"/>
      <charset val="136"/>
    </font>
    <font>
      <b/>
      <sz val="12"/>
      <color indexed="10"/>
      <name val="新細明體"/>
      <family val="1"/>
      <charset val="136"/>
    </font>
    <font>
      <b/>
      <sz val="36"/>
      <name val="新細明體"/>
      <family val="1"/>
      <charset val="136"/>
    </font>
    <font>
      <sz val="20"/>
      <name val="新細明體"/>
      <family val="1"/>
      <charset val="136"/>
    </font>
    <font>
      <b/>
      <sz val="25"/>
      <name val="新細明體"/>
      <family val="1"/>
      <charset val="136"/>
    </font>
    <font>
      <b/>
      <sz val="25"/>
      <name val="新細明體"/>
      <family val="1"/>
      <charset val="136"/>
      <scheme val="major"/>
    </font>
    <font>
      <sz val="25"/>
      <name val="新細明體"/>
      <family val="1"/>
      <charset val="136"/>
    </font>
    <font>
      <b/>
      <sz val="12"/>
      <name val="新細明體"/>
      <family val="1"/>
      <charset val="136"/>
    </font>
    <font>
      <b/>
      <sz val="28"/>
      <color rgb="FF0000FF"/>
      <name val="新細明體"/>
      <family val="1"/>
      <charset val="136"/>
    </font>
    <font>
      <b/>
      <sz val="28"/>
      <color rgb="FF0000FF"/>
      <name val="新細明體"/>
      <family val="1"/>
      <charset val="136"/>
      <scheme val="minor"/>
    </font>
    <font>
      <sz val="28"/>
      <color rgb="FFFF0000"/>
      <name val="新細明體"/>
      <family val="1"/>
      <charset val="136"/>
      <scheme val="minor"/>
    </font>
    <font>
      <b/>
      <sz val="72"/>
      <name val="新細明體"/>
      <family val="1"/>
      <charset val="136"/>
    </font>
    <font>
      <sz val="25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horizontal="left" vertical="center"/>
    </xf>
    <xf numFmtId="0" fontId="18" fillId="0" borderId="0">
      <alignment vertical="center"/>
    </xf>
    <xf numFmtId="0" fontId="2" fillId="0" borderId="0"/>
  </cellStyleXfs>
  <cellXfs count="167">
    <xf numFmtId="0" fontId="0" fillId="0" borderId="0" xfId="0">
      <alignment vertical="center"/>
    </xf>
    <xf numFmtId="0" fontId="6" fillId="0" borderId="0" xfId="1" applyFont="1">
      <alignment vertical="center"/>
    </xf>
    <xf numFmtId="0" fontId="7" fillId="2" borderId="2" xfId="1" applyFont="1" applyFill="1" applyBorder="1">
      <alignment vertical="center"/>
    </xf>
    <xf numFmtId="180" fontId="7" fillId="2" borderId="2" xfId="1" applyNumberFormat="1" applyFont="1" applyFill="1" applyBorder="1">
      <alignment vertical="center"/>
    </xf>
    <xf numFmtId="0" fontId="2" fillId="0" borderId="0" xfId="1">
      <alignment vertical="center"/>
    </xf>
    <xf numFmtId="181" fontId="7" fillId="2" borderId="2" xfId="1" applyNumberFormat="1" applyFont="1" applyFill="1" applyBorder="1" applyAlignment="1">
      <alignment horizontal="center" vertical="center"/>
    </xf>
    <xf numFmtId="0" fontId="9" fillId="2" borderId="2" xfId="1" applyFont="1" applyFill="1" applyBorder="1">
      <alignment vertical="center"/>
    </xf>
    <xf numFmtId="181" fontId="7" fillId="2" borderId="2" xfId="1" applyNumberFormat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 shrinkToFit="1"/>
    </xf>
    <xf numFmtId="0" fontId="7" fillId="2" borderId="2" xfId="1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shrinkToFit="1"/>
    </xf>
    <xf numFmtId="181" fontId="10" fillId="0" borderId="6" xfId="1" applyNumberFormat="1" applyFont="1" applyBorder="1">
      <alignment vertical="center"/>
    </xf>
    <xf numFmtId="181" fontId="10" fillId="0" borderId="0" xfId="1" applyNumberFormat="1" applyFont="1">
      <alignment vertical="center"/>
    </xf>
    <xf numFmtId="0" fontId="10" fillId="0" borderId="0" xfId="1" applyFont="1">
      <alignment vertical="center"/>
    </xf>
    <xf numFmtId="0" fontId="16" fillId="0" borderId="0" xfId="0" applyFont="1">
      <alignment vertical="center"/>
    </xf>
    <xf numFmtId="0" fontId="12" fillId="0" borderId="2" xfId="0" applyFont="1" applyBorder="1">
      <alignment vertical="center"/>
    </xf>
    <xf numFmtId="0" fontId="17" fillId="0" borderId="2" xfId="1" applyFont="1" applyBorder="1" applyAlignment="1">
      <alignment horizontal="center" vertical="center"/>
    </xf>
    <xf numFmtId="0" fontId="20" fillId="0" borderId="0" xfId="1" applyFont="1">
      <alignment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>
      <alignment vertical="center"/>
    </xf>
    <xf numFmtId="0" fontId="9" fillId="2" borderId="2" xfId="1" applyFont="1" applyFill="1" applyBorder="1" applyAlignment="1">
      <alignment horizontal="center" vertical="center"/>
    </xf>
    <xf numFmtId="0" fontId="22" fillId="0" borderId="0" xfId="1" applyFont="1">
      <alignment vertical="center"/>
    </xf>
    <xf numFmtId="187" fontId="9" fillId="0" borderId="2" xfId="1" applyNumberFormat="1" applyFont="1" applyBorder="1" applyAlignment="1">
      <alignment horizontal="center" vertical="center"/>
    </xf>
    <xf numFmtId="0" fontId="25" fillId="0" borderId="0" xfId="1" applyFont="1">
      <alignment vertical="center"/>
    </xf>
    <xf numFmtId="0" fontId="9" fillId="0" borderId="0" xfId="1" applyFont="1">
      <alignment vertical="center"/>
    </xf>
    <xf numFmtId="0" fontId="2" fillId="0" borderId="0" xfId="1" applyAlignment="1">
      <alignment vertical="center" shrinkToFit="1"/>
    </xf>
    <xf numFmtId="0" fontId="2" fillId="0" borderId="0" xfId="1" applyAlignment="1">
      <alignment horizontal="right" vertical="center"/>
    </xf>
    <xf numFmtId="0" fontId="5" fillId="0" borderId="0" xfId="1" applyFont="1">
      <alignment vertical="center"/>
    </xf>
    <xf numFmtId="49" fontId="2" fillId="0" borderId="0" xfId="1" applyNumberFormat="1" applyAlignment="1">
      <alignment vertical="center" shrinkToFit="1"/>
    </xf>
    <xf numFmtId="0" fontId="13" fillId="0" borderId="2" xfId="3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12" fillId="0" borderId="2" xfId="3" applyFont="1" applyBorder="1" applyAlignment="1">
      <alignment horizontal="right" vertical="center"/>
    </xf>
    <xf numFmtId="0" fontId="12" fillId="0" borderId="2" xfId="3" applyFont="1" applyBorder="1">
      <alignment horizontal="left" vertical="center"/>
    </xf>
    <xf numFmtId="0" fontId="26" fillId="0" borderId="0" xfId="1" applyFont="1" applyAlignment="1">
      <alignment horizontal="center" vertical="center"/>
    </xf>
    <xf numFmtId="0" fontId="16" fillId="0" borderId="2" xfId="0" applyFont="1" applyBorder="1">
      <alignment vertical="center"/>
    </xf>
    <xf numFmtId="0" fontId="28" fillId="0" borderId="2" xfId="3" applyFont="1" applyBorder="1">
      <alignment horizontal="left" vertical="center"/>
    </xf>
    <xf numFmtId="0" fontId="28" fillId="0" borderId="2" xfId="3" applyFont="1" applyBorder="1" applyAlignment="1">
      <alignment horizontal="right" vertical="center"/>
    </xf>
    <xf numFmtId="182" fontId="28" fillId="0" borderId="2" xfId="3" applyNumberFormat="1" applyFont="1" applyBorder="1" applyAlignment="1">
      <alignment horizontal="right" vertical="center"/>
    </xf>
    <xf numFmtId="0" fontId="12" fillId="0" borderId="2" xfId="3" applyFont="1" applyBorder="1" applyAlignment="1">
      <alignment horizontal="left" vertical="center" shrinkToFit="1"/>
    </xf>
    <xf numFmtId="0" fontId="12" fillId="0" borderId="2" xfId="0" applyFont="1" applyBorder="1" applyAlignment="1">
      <alignment vertical="center" shrinkToFit="1"/>
    </xf>
    <xf numFmtId="0" fontId="9" fillId="0" borderId="2" xfId="0" applyFont="1" applyBorder="1" applyAlignment="1">
      <alignment vertical="center" shrinkToFit="1"/>
    </xf>
    <xf numFmtId="0" fontId="27" fillId="0" borderId="2" xfId="3" applyFont="1" applyBorder="1">
      <alignment horizontal="left" vertical="center"/>
    </xf>
    <xf numFmtId="0" fontId="28" fillId="0" borderId="2" xfId="3" applyFont="1" applyBorder="1" applyAlignment="1">
      <alignment horizontal="left" vertical="center" shrinkToFit="1"/>
    </xf>
    <xf numFmtId="0" fontId="28" fillId="2" borderId="2" xfId="3" applyFont="1" applyFill="1" applyBorder="1" applyAlignment="1">
      <alignment horizontal="right" vertical="center"/>
    </xf>
    <xf numFmtId="0" fontId="28" fillId="2" borderId="2" xfId="0" applyFont="1" applyFill="1" applyBorder="1">
      <alignment vertical="center"/>
    </xf>
    <xf numFmtId="182" fontId="29" fillId="0" borderId="2" xfId="3" applyNumberFormat="1" applyFont="1" applyBorder="1" applyAlignment="1">
      <alignment horizontal="right" vertical="center"/>
    </xf>
    <xf numFmtId="183" fontId="29" fillId="0" borderId="2" xfId="3" applyNumberFormat="1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 textRotation="255"/>
    </xf>
    <xf numFmtId="0" fontId="12" fillId="0" borderId="2" xfId="3" applyFont="1" applyBorder="1" applyAlignment="1">
      <alignment horizontal="center" vertical="center" textRotation="255"/>
    </xf>
    <xf numFmtId="184" fontId="12" fillId="0" borderId="2" xfId="3" applyNumberFormat="1" applyFont="1" applyBorder="1" applyAlignment="1">
      <alignment horizontal="right" vertical="center"/>
    </xf>
    <xf numFmtId="0" fontId="29" fillId="0" borderId="2" xfId="0" applyFont="1" applyBorder="1">
      <alignment vertical="center"/>
    </xf>
    <xf numFmtId="0" fontId="12" fillId="0" borderId="2" xfId="3" applyFont="1" applyBorder="1" applyAlignment="1">
      <alignment horizontal="center" vertical="top" textRotation="255"/>
    </xf>
    <xf numFmtId="185" fontId="12" fillId="0" borderId="2" xfId="3" applyNumberFormat="1" applyFont="1" applyBorder="1" applyAlignment="1">
      <alignment horizontal="right" vertical="center"/>
    </xf>
    <xf numFmtId="0" fontId="28" fillId="0" borderId="2" xfId="0" applyFont="1" applyBorder="1">
      <alignment vertical="center"/>
    </xf>
    <xf numFmtId="195" fontId="12" fillId="0" borderId="2" xfId="3" applyNumberFormat="1" applyFont="1" applyBorder="1" applyAlignment="1">
      <alignment horizontal="right" vertical="center"/>
    </xf>
    <xf numFmtId="0" fontId="26" fillId="0" borderId="0" xfId="1" applyFont="1">
      <alignment vertical="center"/>
    </xf>
    <xf numFmtId="0" fontId="15" fillId="0" borderId="2" xfId="3" applyFont="1" applyBorder="1" applyAlignment="1">
      <alignment vertical="center" textRotation="255"/>
    </xf>
    <xf numFmtId="49" fontId="12" fillId="0" borderId="2" xfId="3" applyNumberFormat="1" applyFont="1" applyBorder="1" applyAlignment="1">
      <alignment horizontal="left" vertical="center" shrinkToFit="1"/>
    </xf>
    <xf numFmtId="49" fontId="12" fillId="0" borderId="2" xfId="0" applyNumberFormat="1" applyFont="1" applyBorder="1" applyAlignment="1">
      <alignment vertical="center" shrinkToFit="1"/>
    </xf>
    <xf numFmtId="183" fontId="13" fillId="0" borderId="2" xfId="3" applyNumberFormat="1" applyFont="1" applyBorder="1" applyAlignment="1">
      <alignment horizontal="right" vertical="center"/>
    </xf>
    <xf numFmtId="0" fontId="13" fillId="0" borderId="2" xfId="3" applyFont="1" applyBorder="1">
      <alignment horizontal="left" vertical="center"/>
    </xf>
    <xf numFmtId="49" fontId="9" fillId="0" borderId="2" xfId="0" applyNumberFormat="1" applyFont="1" applyBorder="1" applyAlignment="1">
      <alignment vertical="center" shrinkToFit="1"/>
    </xf>
    <xf numFmtId="0" fontId="13" fillId="0" borderId="2" xfId="0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center" vertical="center" shrinkToFit="1"/>
    </xf>
    <xf numFmtId="200" fontId="28" fillId="0" borderId="2" xfId="3" applyNumberFormat="1" applyFont="1" applyBorder="1" applyAlignment="1">
      <alignment horizontal="right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vertical="center" textRotation="255"/>
    </xf>
    <xf numFmtId="0" fontId="13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176" fontId="8" fillId="2" borderId="2" xfId="1" applyNumberFormat="1" applyFont="1" applyFill="1" applyBorder="1" applyAlignment="1">
      <alignment horizontal="center" vertical="center"/>
    </xf>
    <xf numFmtId="177" fontId="8" fillId="2" borderId="2" xfId="1" applyNumberFormat="1" applyFont="1" applyFill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/>
    </xf>
    <xf numFmtId="179" fontId="8" fillId="2" borderId="2" xfId="1" applyNumberFormat="1" applyFont="1" applyFill="1" applyBorder="1" applyAlignment="1">
      <alignment horizontal="center" vertical="center"/>
    </xf>
    <xf numFmtId="180" fontId="8" fillId="2" borderId="3" xfId="1" applyNumberFormat="1" applyFont="1" applyFill="1" applyBorder="1" applyAlignment="1">
      <alignment horizontal="center" vertical="center"/>
    </xf>
    <xf numFmtId="180" fontId="8" fillId="2" borderId="4" xfId="1" applyNumberFormat="1" applyFont="1" applyFill="1" applyBorder="1" applyAlignment="1">
      <alignment horizontal="center" vertical="center"/>
    </xf>
    <xf numFmtId="180" fontId="8" fillId="2" borderId="5" xfId="1" applyNumberFormat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 textRotation="255"/>
    </xf>
    <xf numFmtId="0" fontId="7" fillId="2" borderId="11" xfId="1" applyFont="1" applyFill="1" applyBorder="1" applyAlignment="1">
      <alignment horizontal="center" vertical="center" textRotation="255"/>
    </xf>
    <xf numFmtId="0" fontId="7" fillId="2" borderId="8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 vertical="center"/>
    </xf>
    <xf numFmtId="190" fontId="27" fillId="2" borderId="2" xfId="1" applyNumberFormat="1" applyFont="1" applyFill="1" applyBorder="1" applyAlignment="1">
      <alignment horizontal="center" vertical="center"/>
    </xf>
    <xf numFmtId="0" fontId="12" fillId="0" borderId="2" xfId="3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 textRotation="255"/>
    </xf>
    <xf numFmtId="191" fontId="27" fillId="2" borderId="2" xfId="1" applyNumberFormat="1" applyFont="1" applyFill="1" applyBorder="1" applyAlignment="1">
      <alignment horizontal="center" vertical="center"/>
    </xf>
    <xf numFmtId="0" fontId="15" fillId="0" borderId="2" xfId="3" applyFont="1" applyBorder="1" applyAlignment="1">
      <alignment horizontal="center" vertical="center" textRotation="255"/>
    </xf>
    <xf numFmtId="0" fontId="15" fillId="0" borderId="2" xfId="0" applyFont="1" applyBorder="1" applyAlignment="1">
      <alignment horizontal="center" vertical="center" textRotation="255"/>
    </xf>
    <xf numFmtId="0" fontId="12" fillId="0" borderId="2" xfId="3" applyFont="1" applyBorder="1" applyAlignment="1">
      <alignment horizontal="center" vertical="top" textRotation="255"/>
    </xf>
    <xf numFmtId="0" fontId="12" fillId="0" borderId="2" xfId="0" applyFont="1" applyBorder="1" applyAlignment="1">
      <alignment horizontal="center" vertical="top" textRotation="255"/>
    </xf>
    <xf numFmtId="186" fontId="19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186" fontId="17" fillId="0" borderId="3" xfId="4" applyNumberFormat="1" applyFont="1" applyBorder="1" applyAlignment="1">
      <alignment horizontal="center" vertical="center"/>
    </xf>
    <xf numFmtId="186" fontId="17" fillId="0" borderId="4" xfId="4" applyNumberFormat="1" applyFont="1" applyBorder="1" applyAlignment="1">
      <alignment horizontal="center" vertical="center"/>
    </xf>
    <xf numFmtId="186" fontId="17" fillId="0" borderId="5" xfId="4" applyNumberFormat="1" applyFont="1" applyBorder="1" applyAlignment="1">
      <alignment horizontal="center" vertical="center"/>
    </xf>
    <xf numFmtId="186" fontId="17" fillId="0" borderId="2" xfId="4" applyNumberFormat="1" applyFont="1" applyBorder="1" applyAlignment="1">
      <alignment horizontal="center" vertical="center"/>
    </xf>
    <xf numFmtId="0" fontId="9" fillId="0" borderId="7" xfId="1" applyFont="1" applyBorder="1" applyAlignment="1">
      <alignment vertical="center" wrapText="1"/>
    </xf>
    <xf numFmtId="0" fontId="9" fillId="0" borderId="6" xfId="1" applyFont="1" applyBorder="1" applyAlignment="1">
      <alignment vertical="center" wrapText="1"/>
    </xf>
    <xf numFmtId="0" fontId="9" fillId="0" borderId="10" xfId="1" applyFont="1" applyBorder="1" applyAlignment="1">
      <alignment vertical="center" wrapText="1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2" fontId="21" fillId="0" borderId="6" xfId="1" applyNumberFormat="1" applyFont="1" applyBorder="1" applyAlignment="1">
      <alignment horizontal="center" vertical="center"/>
    </xf>
    <xf numFmtId="2" fontId="21" fillId="0" borderId="0" xfId="1" applyNumberFormat="1" applyFont="1" applyAlignment="1">
      <alignment horizontal="center" vertical="center"/>
    </xf>
    <xf numFmtId="0" fontId="24" fillId="0" borderId="0" xfId="1" applyFont="1" applyAlignment="1">
      <alignment horizontal="left" vertical="center"/>
    </xf>
    <xf numFmtId="0" fontId="11" fillId="2" borderId="8" xfId="2" applyFont="1" applyFill="1" applyBorder="1" applyAlignment="1">
      <alignment horizontal="center" vertical="center" textRotation="255"/>
    </xf>
    <xf numFmtId="0" fontId="11" fillId="2" borderId="11" xfId="2" applyFont="1" applyFill="1" applyBorder="1" applyAlignment="1">
      <alignment horizontal="center" vertical="center" textRotation="255"/>
    </xf>
    <xf numFmtId="0" fontId="23" fillId="0" borderId="7" xfId="1" applyFont="1" applyBorder="1" applyAlignment="1">
      <alignment horizontal="left" vertical="center" wrapText="1"/>
    </xf>
    <xf numFmtId="0" fontId="23" fillId="0" borderId="12" xfId="1" applyFont="1" applyBorder="1" applyAlignment="1">
      <alignment horizontal="left" vertical="center" wrapText="1"/>
    </xf>
    <xf numFmtId="0" fontId="15" fillId="0" borderId="2" xfId="3" applyFont="1" applyBorder="1" applyAlignment="1">
      <alignment vertical="center" textRotation="255"/>
    </xf>
    <xf numFmtId="0" fontId="15" fillId="0" borderId="2" xfId="0" applyFont="1" applyBorder="1" applyAlignment="1">
      <alignment vertical="center" textRotation="255"/>
    </xf>
    <xf numFmtId="0" fontId="11" fillId="2" borderId="2" xfId="2" applyFont="1" applyFill="1" applyBorder="1" applyAlignment="1">
      <alignment vertical="center" textRotation="255"/>
    </xf>
    <xf numFmtId="0" fontId="7" fillId="2" borderId="2" xfId="1" applyFont="1" applyFill="1" applyBorder="1" applyAlignment="1">
      <alignment horizontal="center" vertical="center"/>
    </xf>
    <xf numFmtId="0" fontId="30" fillId="2" borderId="7" xfId="1" applyFont="1" applyFill="1" applyBorder="1" applyAlignment="1">
      <alignment horizontal="center" vertical="center" textRotation="255"/>
    </xf>
    <xf numFmtId="0" fontId="30" fillId="2" borderId="13" xfId="1" applyFont="1" applyFill="1" applyBorder="1" applyAlignment="1">
      <alignment horizontal="center" vertical="center" textRotation="255"/>
    </xf>
    <xf numFmtId="0" fontId="30" fillId="2" borderId="6" xfId="1" applyFont="1" applyFill="1" applyBorder="1" applyAlignment="1">
      <alignment horizontal="center" vertical="center" textRotation="255"/>
    </xf>
    <xf numFmtId="0" fontId="30" fillId="2" borderId="15" xfId="1" applyFont="1" applyFill="1" applyBorder="1" applyAlignment="1">
      <alignment horizontal="center" vertical="center" textRotation="255"/>
    </xf>
    <xf numFmtId="0" fontId="30" fillId="2" borderId="10" xfId="1" applyFont="1" applyFill="1" applyBorder="1" applyAlignment="1">
      <alignment horizontal="center" vertical="center" textRotation="255"/>
    </xf>
    <xf numFmtId="0" fontId="30" fillId="2" borderId="14" xfId="1" applyFont="1" applyFill="1" applyBorder="1" applyAlignment="1">
      <alignment horizontal="center" vertical="center" textRotation="255"/>
    </xf>
    <xf numFmtId="0" fontId="13" fillId="3" borderId="2" xfId="3" applyFont="1" applyFill="1" applyBorder="1">
      <alignment horizontal="left" vertical="center"/>
    </xf>
    <xf numFmtId="183" fontId="13" fillId="3" borderId="2" xfId="3" applyNumberFormat="1" applyFont="1" applyFill="1" applyBorder="1" applyAlignment="1">
      <alignment horizontal="right" vertical="center"/>
    </xf>
    <xf numFmtId="0" fontId="13" fillId="2" borderId="2" xfId="3" applyFont="1" applyFill="1" applyBorder="1">
      <alignment horizontal="left" vertical="center"/>
    </xf>
    <xf numFmtId="183" fontId="13" fillId="2" borderId="2" xfId="3" applyNumberFormat="1" applyFont="1" applyFill="1" applyBorder="1" applyAlignment="1">
      <alignment horizontal="right" vertical="center"/>
    </xf>
    <xf numFmtId="0" fontId="12" fillId="2" borderId="2" xfId="3" applyFont="1" applyFill="1" applyBorder="1" applyAlignment="1">
      <alignment horizontal="right" vertical="center"/>
    </xf>
    <xf numFmtId="0" fontId="12" fillId="2" borderId="2" xfId="3" applyFont="1" applyFill="1" applyBorder="1">
      <alignment horizontal="left" vertical="center"/>
    </xf>
    <xf numFmtId="0" fontId="16" fillId="2" borderId="0" xfId="0" applyFont="1" applyFill="1">
      <alignment vertical="center"/>
    </xf>
    <xf numFmtId="176" fontId="7" fillId="2" borderId="2" xfId="1" applyNumberFormat="1" applyFont="1" applyFill="1" applyBorder="1" applyAlignment="1">
      <alignment horizontal="center" vertical="center"/>
    </xf>
    <xf numFmtId="177" fontId="7" fillId="2" borderId="2" xfId="1" applyNumberFormat="1" applyFont="1" applyFill="1" applyBorder="1" applyAlignment="1">
      <alignment horizontal="center" vertical="center"/>
    </xf>
    <xf numFmtId="178" fontId="7" fillId="2" borderId="2" xfId="1" applyNumberFormat="1" applyFont="1" applyFill="1" applyBorder="1" applyAlignment="1">
      <alignment horizontal="center" vertical="center"/>
    </xf>
    <xf numFmtId="179" fontId="7" fillId="2" borderId="2" xfId="1" applyNumberFormat="1" applyFont="1" applyFill="1" applyBorder="1" applyAlignment="1">
      <alignment horizontal="center" vertical="center"/>
    </xf>
    <xf numFmtId="180" fontId="7" fillId="2" borderId="2" xfId="1" applyNumberFormat="1" applyFont="1" applyFill="1" applyBorder="1" applyAlignment="1">
      <alignment horizontal="center" vertical="center"/>
    </xf>
    <xf numFmtId="0" fontId="2" fillId="0" borderId="0" xfId="1" applyFont="1">
      <alignment vertical="center"/>
    </xf>
    <xf numFmtId="190" fontId="7" fillId="2" borderId="2" xfId="1" applyNumberFormat="1" applyFont="1" applyFill="1" applyBorder="1" applyAlignment="1">
      <alignment horizontal="center" vertical="center"/>
    </xf>
    <xf numFmtId="0" fontId="13" fillId="0" borderId="2" xfId="3" applyFont="1" applyBorder="1" applyAlignment="1">
      <alignment horizontal="center" vertical="center" textRotation="255"/>
    </xf>
    <xf numFmtId="0" fontId="13" fillId="0" borderId="2" xfId="3" applyFont="1" applyBorder="1" applyAlignment="1">
      <alignment horizontal="left" vertical="center" shrinkToFit="1"/>
    </xf>
    <xf numFmtId="0" fontId="13" fillId="0" borderId="2" xfId="0" applyFont="1" applyBorder="1">
      <alignment vertical="center"/>
    </xf>
    <xf numFmtId="0" fontId="13" fillId="0" borderId="2" xfId="0" applyFont="1" applyBorder="1" applyAlignment="1">
      <alignment horizontal="center" vertical="center" textRotation="255"/>
    </xf>
    <xf numFmtId="182" fontId="13" fillId="0" borderId="2" xfId="3" applyNumberFormat="1" applyFont="1" applyBorder="1" applyAlignment="1">
      <alignment horizontal="right" vertical="center"/>
    </xf>
    <xf numFmtId="0" fontId="31" fillId="0" borderId="2" xfId="0" applyFont="1" applyBorder="1">
      <alignment vertical="center"/>
    </xf>
    <xf numFmtId="0" fontId="13" fillId="0" borderId="2" xfId="3" applyFont="1" applyBorder="1" applyAlignment="1">
      <alignment horizontal="center" vertical="top" textRotation="255"/>
    </xf>
    <xf numFmtId="0" fontId="13" fillId="2" borderId="2" xfId="3" applyFont="1" applyFill="1" applyBorder="1" applyAlignment="1">
      <alignment horizontal="right" vertical="center"/>
    </xf>
    <xf numFmtId="0" fontId="13" fillId="2" borderId="2" xfId="0" applyFont="1" applyFill="1" applyBorder="1">
      <alignment vertical="center"/>
    </xf>
    <xf numFmtId="0" fontId="13" fillId="0" borderId="2" xfId="3" applyFont="1" applyBorder="1" applyAlignment="1">
      <alignment horizontal="center" vertical="center" textRotation="255"/>
    </xf>
    <xf numFmtId="184" fontId="13" fillId="0" borderId="2" xfId="3" applyNumberFormat="1" applyFont="1" applyBorder="1" applyAlignment="1">
      <alignment horizontal="right" vertical="center"/>
    </xf>
    <xf numFmtId="0" fontId="13" fillId="2" borderId="2" xfId="3" applyFont="1" applyFill="1" applyBorder="1" applyAlignment="1">
      <alignment horizontal="left" vertical="center" shrinkToFit="1"/>
    </xf>
    <xf numFmtId="178" fontId="7" fillId="3" borderId="2" xfId="1" applyNumberFormat="1" applyFont="1" applyFill="1" applyBorder="1" applyAlignment="1">
      <alignment horizontal="center" vertical="center"/>
    </xf>
    <xf numFmtId="0" fontId="7" fillId="3" borderId="2" xfId="1" applyFont="1" applyFill="1" applyBorder="1">
      <alignment vertical="center"/>
    </xf>
    <xf numFmtId="190" fontId="7" fillId="3" borderId="2" xfId="1" applyNumberFormat="1" applyFont="1" applyFill="1" applyBorder="1" applyAlignment="1">
      <alignment horizontal="center" vertical="center"/>
    </xf>
    <xf numFmtId="0" fontId="9" fillId="3" borderId="2" xfId="1" applyFont="1" applyFill="1" applyBorder="1">
      <alignment vertical="center"/>
    </xf>
    <xf numFmtId="181" fontId="7" fillId="3" borderId="2" xfId="1" applyNumberFormat="1" applyFont="1" applyFill="1" applyBorder="1" applyAlignment="1">
      <alignment horizontal="center" vertical="center"/>
    </xf>
    <xf numFmtId="181" fontId="7" fillId="3" borderId="2" xfId="1" applyNumberFormat="1" applyFont="1" applyFill="1" applyBorder="1" applyAlignment="1">
      <alignment horizontal="center" vertical="center" shrinkToFit="1"/>
    </xf>
    <xf numFmtId="0" fontId="7" fillId="3" borderId="2" xfId="1" applyFont="1" applyFill="1" applyBorder="1" applyAlignment="1">
      <alignment horizontal="center" vertical="center" shrinkToFit="1"/>
    </xf>
    <xf numFmtId="0" fontId="7" fillId="3" borderId="2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13" fillId="3" borderId="2" xfId="3" applyFont="1" applyFill="1" applyBorder="1" applyAlignment="1">
      <alignment horizontal="right" vertical="center"/>
    </xf>
    <xf numFmtId="0" fontId="13" fillId="3" borderId="2" xfId="3" applyFont="1" applyFill="1" applyBorder="1" applyAlignment="1">
      <alignment horizontal="center" vertical="center" textRotation="255"/>
    </xf>
    <xf numFmtId="0" fontId="13" fillId="3" borderId="2" xfId="0" applyFont="1" applyFill="1" applyBorder="1" applyAlignment="1">
      <alignment horizontal="center" vertical="center" textRotation="255"/>
    </xf>
    <xf numFmtId="0" fontId="13" fillId="3" borderId="2" xfId="0" applyFont="1" applyFill="1" applyBorder="1">
      <alignment vertical="center"/>
    </xf>
    <xf numFmtId="0" fontId="13" fillId="3" borderId="2" xfId="3" applyFont="1" applyFill="1" applyBorder="1" applyAlignment="1">
      <alignment horizontal="center" vertical="top" textRotation="255"/>
    </xf>
    <xf numFmtId="0" fontId="9" fillId="3" borderId="2" xfId="0" applyFont="1" applyFill="1" applyBorder="1">
      <alignment vertical="center"/>
    </xf>
  </cellXfs>
  <cellStyles count="6">
    <cellStyle name="Headstyle" xfId="3"/>
    <cellStyle name="一般" xfId="0" builtinId="0"/>
    <cellStyle name="一般 145" xfId="2"/>
    <cellStyle name="一般 2" xfId="5"/>
    <cellStyle name="一般 3" xfId="1"/>
    <cellStyle name="一般 3 2" xfId="4"/>
  </cellStyles>
  <dxfs count="0"/>
  <tableStyles count="0" defaultTableStyle="TableStyleMedium2" defaultPivotStyle="PivotStyleLight16"/>
  <colors>
    <mruColors>
      <color rgb="FF0000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zoomScale="40" zoomScaleNormal="40" zoomScaleSheetLayoutView="40" workbookViewId="0">
      <selection activeCell="A31" sqref="A31:AE37"/>
    </sheetView>
  </sheetViews>
  <sheetFormatPr defaultColWidth="8.875" defaultRowHeight="4.9000000000000004" customHeight="1"/>
  <cols>
    <col min="1" max="1" width="7" style="33" customWidth="1"/>
    <col min="2" max="2" width="8.5" style="4" customWidth="1"/>
    <col min="3" max="3" width="52.25" style="4" customWidth="1"/>
    <col min="4" max="4" width="16.5" style="25" customWidth="1"/>
    <col min="5" max="5" width="20.625" style="4" customWidth="1"/>
    <col min="6" max="6" width="19.5" style="4" customWidth="1"/>
    <col min="7" max="7" width="15.25" style="4" customWidth="1"/>
    <col min="8" max="8" width="8.5" style="4" customWidth="1"/>
    <col min="9" max="9" width="61.125" style="4" customWidth="1"/>
    <col min="10" max="10" width="16.5" style="25" customWidth="1"/>
    <col min="11" max="11" width="20.625" style="4" customWidth="1"/>
    <col min="12" max="12" width="19.5" style="4" customWidth="1"/>
    <col min="13" max="13" width="15.25" style="4" customWidth="1"/>
    <col min="14" max="14" width="8.5" style="4" customWidth="1"/>
    <col min="15" max="15" width="35.125" style="4" customWidth="1"/>
    <col min="16" max="16" width="18" style="25" customWidth="1"/>
    <col min="17" max="17" width="20.625" style="26" customWidth="1"/>
    <col min="18" max="18" width="15.625" style="4" customWidth="1"/>
    <col min="19" max="19" width="15.625" style="27" customWidth="1"/>
    <col min="20" max="20" width="8.5" style="4" customWidth="1"/>
    <col min="21" max="21" width="38.5" style="4" customWidth="1"/>
    <col min="22" max="22" width="15.25" style="28" customWidth="1"/>
    <col min="23" max="23" width="20.625" style="26" customWidth="1"/>
    <col min="24" max="25" width="15.625" style="4" customWidth="1"/>
    <col min="26" max="26" width="8.5" style="4" customWidth="1"/>
    <col min="27" max="27" width="36.5" style="4" customWidth="1"/>
    <col min="28" max="28" width="16.5" style="25" customWidth="1"/>
    <col min="29" max="29" width="20.625" style="26" customWidth="1"/>
    <col min="30" max="30" width="14.25" style="4" customWidth="1"/>
    <col min="31" max="31" width="15.625" style="4" customWidth="1"/>
    <col min="32" max="35" width="15.75" style="4" customWidth="1"/>
    <col min="36" max="16384" width="8.875" style="4"/>
  </cols>
  <sheetData>
    <row r="1" spans="1:34" s="1" customFormat="1" ht="83.25" customHeight="1">
      <c r="A1" s="75" t="s">
        <v>164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</row>
    <row r="2" spans="1:34" ht="55.15" customHeight="1">
      <c r="A2" s="9" t="s">
        <v>0</v>
      </c>
      <c r="B2" s="76">
        <v>46034</v>
      </c>
      <c r="C2" s="76"/>
      <c r="D2" s="76"/>
      <c r="E2" s="76"/>
      <c r="F2" s="76"/>
      <c r="G2" s="76"/>
      <c r="H2" s="77">
        <f>B2+1</f>
        <v>46035</v>
      </c>
      <c r="I2" s="77"/>
      <c r="J2" s="77"/>
      <c r="K2" s="77"/>
      <c r="L2" s="77"/>
      <c r="M2" s="77"/>
      <c r="N2" s="78">
        <f>H2+1</f>
        <v>46036</v>
      </c>
      <c r="O2" s="78"/>
      <c r="P2" s="78"/>
      <c r="Q2" s="78"/>
      <c r="R2" s="78"/>
      <c r="S2" s="78"/>
      <c r="T2" s="79">
        <f>N2+1</f>
        <v>46037</v>
      </c>
      <c r="U2" s="79"/>
      <c r="V2" s="79"/>
      <c r="W2" s="79"/>
      <c r="X2" s="79"/>
      <c r="Y2" s="79"/>
      <c r="Z2" s="80">
        <f>T2+1</f>
        <v>46038</v>
      </c>
      <c r="AA2" s="81"/>
      <c r="AB2" s="81"/>
      <c r="AC2" s="82"/>
      <c r="AD2" s="3"/>
      <c r="AE2" s="3"/>
    </row>
    <row r="3" spans="1:34" ht="36.6" customHeight="1">
      <c r="A3" s="83" t="s">
        <v>32</v>
      </c>
      <c r="B3" s="85"/>
      <c r="C3" s="87">
        <v>1737</v>
      </c>
      <c r="D3" s="87"/>
      <c r="E3" s="87"/>
      <c r="F3" s="6"/>
      <c r="G3" s="6"/>
      <c r="H3" s="2"/>
      <c r="I3" s="87">
        <v>1737</v>
      </c>
      <c r="J3" s="87"/>
      <c r="K3" s="87"/>
      <c r="L3" s="6"/>
      <c r="M3" s="6"/>
      <c r="N3" s="2"/>
      <c r="O3" s="87">
        <v>1737</v>
      </c>
      <c r="P3" s="87"/>
      <c r="Q3" s="87"/>
      <c r="R3" s="6"/>
      <c r="S3" s="6"/>
      <c r="T3" s="2"/>
      <c r="U3" s="87">
        <v>1737</v>
      </c>
      <c r="V3" s="87"/>
      <c r="W3" s="87"/>
      <c r="X3" s="6"/>
      <c r="Y3" s="6"/>
      <c r="Z3" s="2"/>
      <c r="AA3" s="87">
        <v>1737</v>
      </c>
      <c r="AB3" s="87"/>
      <c r="AC3" s="87"/>
      <c r="AD3" s="6"/>
      <c r="AE3" s="6"/>
    </row>
    <row r="4" spans="1:34" ht="36.6" customHeight="1">
      <c r="A4" s="84"/>
      <c r="B4" s="86"/>
      <c r="C4" s="90">
        <v>30</v>
      </c>
      <c r="D4" s="90"/>
      <c r="E4" s="90"/>
      <c r="F4" s="6"/>
      <c r="G4" s="6"/>
      <c r="H4" s="2"/>
      <c r="I4" s="90">
        <v>30</v>
      </c>
      <c r="J4" s="90"/>
      <c r="K4" s="90"/>
      <c r="L4" s="6"/>
      <c r="M4" s="6"/>
      <c r="N4" s="2"/>
      <c r="O4" s="90">
        <v>30</v>
      </c>
      <c r="P4" s="90"/>
      <c r="Q4" s="90"/>
      <c r="R4" s="6"/>
      <c r="S4" s="6"/>
      <c r="T4" s="2"/>
      <c r="U4" s="90">
        <v>30</v>
      </c>
      <c r="V4" s="90"/>
      <c r="W4" s="90"/>
      <c r="X4" s="6"/>
      <c r="Y4" s="6"/>
      <c r="Z4" s="2"/>
      <c r="AA4" s="90">
        <v>30</v>
      </c>
      <c r="AB4" s="90"/>
      <c r="AC4" s="90"/>
      <c r="AD4" s="6"/>
      <c r="AE4" s="6"/>
    </row>
    <row r="5" spans="1:34" ht="32.1" customHeight="1">
      <c r="A5" s="9"/>
      <c r="B5" s="2"/>
      <c r="C5" s="5" t="s">
        <v>1</v>
      </c>
      <c r="D5" s="7" t="s">
        <v>2</v>
      </c>
      <c r="E5" s="8" t="s">
        <v>3</v>
      </c>
      <c r="F5" s="9" t="s">
        <v>4</v>
      </c>
      <c r="G5" s="9" t="s">
        <v>5</v>
      </c>
      <c r="H5" s="2"/>
      <c r="I5" s="5" t="s">
        <v>1</v>
      </c>
      <c r="J5" s="7" t="s">
        <v>2</v>
      </c>
      <c r="K5" s="8" t="s">
        <v>3</v>
      </c>
      <c r="L5" s="9" t="s">
        <v>4</v>
      </c>
      <c r="M5" s="9" t="s">
        <v>5</v>
      </c>
      <c r="N5" s="2"/>
      <c r="O5" s="5" t="s">
        <v>1</v>
      </c>
      <c r="P5" s="7" t="s">
        <v>2</v>
      </c>
      <c r="Q5" s="8" t="s">
        <v>3</v>
      </c>
      <c r="R5" s="9" t="s">
        <v>4</v>
      </c>
      <c r="S5" s="9" t="s">
        <v>5</v>
      </c>
      <c r="T5" s="2"/>
      <c r="U5" s="5" t="s">
        <v>1</v>
      </c>
      <c r="V5" s="10" t="s">
        <v>2</v>
      </c>
      <c r="W5" s="8" t="s">
        <v>3</v>
      </c>
      <c r="X5" s="9" t="s">
        <v>4</v>
      </c>
      <c r="Y5" s="9" t="s">
        <v>5</v>
      </c>
      <c r="Z5" s="2"/>
      <c r="AA5" s="5" t="s">
        <v>1</v>
      </c>
      <c r="AB5" s="7" t="s">
        <v>2</v>
      </c>
      <c r="AC5" s="8" t="s">
        <v>3</v>
      </c>
      <c r="AD5" s="9" t="s">
        <v>4</v>
      </c>
      <c r="AE5" s="9" t="s">
        <v>5</v>
      </c>
      <c r="AF5" s="11"/>
      <c r="AG5" s="12"/>
      <c r="AH5" s="12"/>
    </row>
    <row r="6" spans="1:34" ht="55.9" customHeight="1">
      <c r="A6" s="112" t="s">
        <v>6</v>
      </c>
      <c r="B6" s="85"/>
      <c r="C6" s="5"/>
      <c r="D6" s="7"/>
      <c r="E6" s="8"/>
      <c r="F6" s="9"/>
      <c r="G6" s="9"/>
      <c r="H6" s="85"/>
      <c r="I6" s="5"/>
      <c r="J6" s="7"/>
      <c r="K6" s="8"/>
      <c r="L6" s="9"/>
      <c r="M6" s="9"/>
      <c r="N6" s="85"/>
      <c r="O6" s="5"/>
      <c r="P6" s="7"/>
      <c r="Q6" s="8"/>
      <c r="R6" s="9"/>
      <c r="S6" s="9"/>
      <c r="T6" s="85"/>
      <c r="U6" s="5"/>
      <c r="V6" s="10"/>
      <c r="W6" s="8"/>
      <c r="X6" s="9"/>
      <c r="Y6" s="9"/>
      <c r="Z6" s="85"/>
      <c r="AA6" s="5"/>
      <c r="AB6" s="7"/>
      <c r="AC6" s="8"/>
      <c r="AD6" s="9"/>
      <c r="AE6" s="9"/>
      <c r="AF6" s="12"/>
      <c r="AG6" s="12"/>
      <c r="AH6" s="12"/>
    </row>
    <row r="7" spans="1:34" s="13" customFormat="1" ht="55.9" customHeight="1">
      <c r="A7" s="113"/>
      <c r="B7" s="86"/>
      <c r="C7" s="47"/>
      <c r="D7" s="66"/>
      <c r="E7" s="47"/>
      <c r="F7" s="47"/>
      <c r="G7" s="47"/>
      <c r="H7" s="86"/>
      <c r="I7" s="47"/>
      <c r="J7" s="65"/>
      <c r="K7" s="64"/>
      <c r="L7" s="64"/>
      <c r="M7" s="64"/>
      <c r="N7" s="86"/>
      <c r="O7" s="47"/>
      <c r="P7" s="65"/>
      <c r="Q7" s="64"/>
      <c r="R7" s="64"/>
      <c r="S7" s="64"/>
      <c r="T7" s="86"/>
      <c r="U7" s="47"/>
      <c r="V7" s="66"/>
      <c r="W7" s="47"/>
      <c r="X7" s="47"/>
      <c r="Y7" s="47"/>
      <c r="Z7" s="86"/>
      <c r="AA7" s="47"/>
      <c r="AB7" s="65"/>
      <c r="AC7" s="47"/>
      <c r="AD7" s="64"/>
      <c r="AE7" s="64"/>
    </row>
    <row r="8" spans="1:34" s="14" customFormat="1" ht="55.15" customHeight="1">
      <c r="A8" s="91" t="s">
        <v>7</v>
      </c>
      <c r="B8" s="88"/>
      <c r="C8" s="32"/>
      <c r="D8" s="32"/>
      <c r="E8" s="56"/>
      <c r="F8" s="31"/>
      <c r="G8" s="31"/>
      <c r="H8" s="88"/>
      <c r="I8" s="32"/>
      <c r="J8" s="32"/>
      <c r="K8" s="46"/>
      <c r="L8" s="31"/>
      <c r="M8" s="31"/>
      <c r="N8" s="88"/>
      <c r="O8" s="32"/>
      <c r="P8" s="32"/>
      <c r="Q8" s="31"/>
      <c r="R8" s="31"/>
      <c r="S8" s="31"/>
      <c r="T8" s="88"/>
      <c r="U8" s="32"/>
      <c r="V8" s="32"/>
      <c r="W8" s="46"/>
      <c r="X8" s="31"/>
      <c r="Y8" s="31"/>
      <c r="Z8" s="88"/>
      <c r="AA8" s="32"/>
      <c r="AB8" s="32"/>
      <c r="AC8" s="31"/>
      <c r="AD8" s="31"/>
      <c r="AE8" s="31"/>
    </row>
    <row r="9" spans="1:34" s="14" customFormat="1" ht="55.15" customHeight="1">
      <c r="A9" s="92"/>
      <c r="B9" s="89"/>
      <c r="C9" s="32"/>
      <c r="D9" s="32"/>
      <c r="E9" s="56"/>
      <c r="F9" s="31"/>
      <c r="G9" s="31"/>
      <c r="H9" s="89"/>
      <c r="I9" s="32"/>
      <c r="J9" s="32"/>
      <c r="K9" s="46"/>
      <c r="L9" s="31"/>
      <c r="M9" s="31"/>
      <c r="N9" s="89"/>
      <c r="O9" s="32"/>
      <c r="P9" s="32"/>
      <c r="Q9" s="31"/>
      <c r="R9" s="31"/>
      <c r="S9" s="31"/>
      <c r="T9" s="89"/>
      <c r="U9" s="32"/>
      <c r="V9" s="32"/>
      <c r="W9" s="46"/>
      <c r="X9" s="31"/>
      <c r="Y9" s="31"/>
      <c r="Z9" s="89"/>
      <c r="AA9" s="32"/>
      <c r="AB9" s="32"/>
      <c r="AC9" s="31"/>
      <c r="AD9" s="31"/>
      <c r="AE9" s="31"/>
    </row>
    <row r="10" spans="1:34" s="14" customFormat="1" ht="55.15" customHeight="1">
      <c r="A10" s="92"/>
      <c r="B10" s="89"/>
      <c r="C10" s="15"/>
      <c r="D10" s="15"/>
      <c r="E10" s="15"/>
      <c r="F10" s="15"/>
      <c r="G10" s="15"/>
      <c r="H10" s="89"/>
      <c r="I10" s="32"/>
      <c r="J10" s="32"/>
      <c r="K10" s="31"/>
      <c r="L10" s="31"/>
      <c r="M10" s="31"/>
      <c r="N10" s="89"/>
      <c r="O10" s="32"/>
      <c r="P10" s="32"/>
      <c r="Q10" s="31"/>
      <c r="R10" s="31"/>
      <c r="S10" s="31"/>
      <c r="T10" s="89"/>
      <c r="U10" s="32"/>
      <c r="V10" s="32"/>
      <c r="W10" s="31"/>
      <c r="X10" s="31"/>
      <c r="Y10" s="31"/>
      <c r="Z10" s="89"/>
      <c r="AA10" s="32"/>
      <c r="AB10" s="32"/>
      <c r="AC10" s="31"/>
      <c r="AD10" s="31"/>
      <c r="AE10" s="31"/>
    </row>
    <row r="11" spans="1:34" s="14" customFormat="1" ht="55.15" customHeight="1">
      <c r="A11" s="92"/>
      <c r="B11" s="89"/>
      <c r="C11" s="15"/>
      <c r="D11" s="15"/>
      <c r="E11" s="15"/>
      <c r="F11" s="15"/>
      <c r="G11" s="15"/>
      <c r="H11" s="89"/>
      <c r="I11" s="32"/>
      <c r="J11" s="32"/>
      <c r="K11" s="31"/>
      <c r="L11" s="31"/>
      <c r="M11" s="31"/>
      <c r="N11" s="89"/>
      <c r="O11" s="32"/>
      <c r="P11" s="32"/>
      <c r="Q11" s="31"/>
      <c r="R11" s="31"/>
      <c r="S11" s="31"/>
      <c r="T11" s="89"/>
      <c r="U11" s="32"/>
      <c r="V11" s="32"/>
      <c r="W11" s="31"/>
      <c r="X11" s="31"/>
      <c r="Y11" s="31"/>
      <c r="Z11" s="89"/>
      <c r="AA11" s="32"/>
      <c r="AB11" s="32"/>
      <c r="AC11" s="31"/>
      <c r="AD11" s="31"/>
      <c r="AE11" s="31"/>
    </row>
    <row r="12" spans="1:34" s="14" customFormat="1" ht="55.15" customHeight="1">
      <c r="A12" s="92"/>
      <c r="B12" s="89"/>
      <c r="C12" s="15"/>
      <c r="D12" s="15"/>
      <c r="E12" s="15"/>
      <c r="F12" s="15"/>
      <c r="G12" s="15"/>
      <c r="H12" s="89"/>
      <c r="I12" s="32"/>
      <c r="J12" s="32"/>
      <c r="K12" s="31"/>
      <c r="L12" s="31"/>
      <c r="M12" s="31"/>
      <c r="N12" s="89"/>
      <c r="O12" s="32"/>
      <c r="P12" s="32"/>
      <c r="Q12" s="31"/>
      <c r="R12" s="31"/>
      <c r="S12" s="31"/>
      <c r="T12" s="89"/>
      <c r="U12" s="32"/>
      <c r="V12" s="32"/>
      <c r="W12" s="31"/>
      <c r="X12" s="31"/>
      <c r="Y12" s="31"/>
      <c r="Z12" s="89"/>
      <c r="AA12" s="32"/>
      <c r="AB12" s="32"/>
      <c r="AC12" s="31"/>
      <c r="AD12" s="31"/>
      <c r="AE12" s="31"/>
    </row>
    <row r="13" spans="1:34" s="14" customFormat="1" ht="55.15" customHeight="1">
      <c r="A13" s="92"/>
      <c r="B13" s="89"/>
      <c r="C13" s="15"/>
      <c r="D13" s="15"/>
      <c r="E13" s="15"/>
      <c r="F13" s="15"/>
      <c r="G13" s="15"/>
      <c r="H13" s="89"/>
      <c r="I13" s="32"/>
      <c r="J13" s="32"/>
      <c r="K13" s="31"/>
      <c r="L13" s="31"/>
      <c r="M13" s="31"/>
      <c r="N13" s="89"/>
      <c r="O13" s="32"/>
      <c r="P13" s="32"/>
      <c r="Q13" s="31"/>
      <c r="R13" s="31"/>
      <c r="S13" s="31"/>
      <c r="T13" s="89"/>
      <c r="U13" s="32"/>
      <c r="V13" s="32"/>
      <c r="W13" s="31"/>
      <c r="X13" s="31"/>
      <c r="Y13" s="31"/>
      <c r="Z13" s="89"/>
      <c r="AA13" s="32"/>
      <c r="AB13" s="32"/>
      <c r="AC13" s="31"/>
      <c r="AD13" s="31"/>
      <c r="AE13" s="31"/>
    </row>
    <row r="14" spans="1:34" s="14" customFormat="1" ht="55.15" customHeight="1">
      <c r="A14" s="92"/>
      <c r="B14" s="89"/>
      <c r="C14" s="15"/>
      <c r="D14" s="15"/>
      <c r="E14" s="15"/>
      <c r="F14" s="15"/>
      <c r="G14" s="15"/>
      <c r="H14" s="89"/>
      <c r="I14" s="32"/>
      <c r="J14" s="32"/>
      <c r="K14" s="31"/>
      <c r="L14" s="31"/>
      <c r="M14" s="31"/>
      <c r="N14" s="89"/>
      <c r="O14" s="32"/>
      <c r="P14" s="32"/>
      <c r="Q14" s="31"/>
      <c r="R14" s="31"/>
      <c r="S14" s="31"/>
      <c r="T14" s="89"/>
      <c r="U14" s="32"/>
      <c r="V14" s="32"/>
      <c r="W14" s="31"/>
      <c r="X14" s="31"/>
      <c r="Y14" s="31"/>
      <c r="Z14" s="89"/>
      <c r="AA14" s="32"/>
      <c r="AB14" s="32"/>
      <c r="AC14" s="31"/>
      <c r="AD14" s="31"/>
      <c r="AE14" s="31"/>
    </row>
    <row r="15" spans="1:34" s="14" customFormat="1" ht="55.15" customHeight="1">
      <c r="A15" s="92"/>
      <c r="B15" s="89"/>
      <c r="C15" s="15"/>
      <c r="D15" s="15"/>
      <c r="E15" s="15"/>
      <c r="F15" s="15"/>
      <c r="G15" s="15"/>
      <c r="H15" s="89"/>
      <c r="I15" s="32"/>
      <c r="J15" s="32"/>
      <c r="K15" s="31"/>
      <c r="L15" s="31"/>
      <c r="M15" s="31"/>
      <c r="N15" s="89"/>
      <c r="O15" s="15"/>
      <c r="P15" s="15"/>
      <c r="Q15" s="15"/>
      <c r="R15" s="15"/>
      <c r="S15" s="15"/>
      <c r="T15" s="89"/>
      <c r="U15" s="32"/>
      <c r="V15" s="32"/>
      <c r="W15" s="31"/>
      <c r="X15" s="31"/>
      <c r="Y15" s="31"/>
      <c r="Z15" s="89"/>
      <c r="AA15" s="32"/>
      <c r="AB15" s="32"/>
      <c r="AC15" s="31"/>
      <c r="AD15" s="31"/>
      <c r="AE15" s="31"/>
    </row>
    <row r="16" spans="1:34" s="14" customFormat="1" ht="55.15" customHeight="1">
      <c r="A16" s="91" t="s">
        <v>8</v>
      </c>
      <c r="B16" s="88"/>
      <c r="C16" s="32"/>
      <c r="D16" s="32"/>
      <c r="E16" s="46"/>
      <c r="F16" s="31"/>
      <c r="G16" s="31"/>
      <c r="H16" s="88"/>
      <c r="I16" s="32"/>
      <c r="J16" s="32"/>
      <c r="K16" s="46"/>
      <c r="L16" s="31"/>
      <c r="M16" s="31"/>
      <c r="N16" s="88"/>
      <c r="O16" s="32"/>
      <c r="P16" s="32"/>
      <c r="Q16" s="31"/>
      <c r="R16" s="31"/>
      <c r="S16" s="31"/>
      <c r="T16" s="88"/>
      <c r="U16" s="32"/>
      <c r="V16" s="32"/>
      <c r="W16" s="31"/>
      <c r="X16" s="31"/>
      <c r="Y16" s="31"/>
      <c r="Z16" s="88"/>
      <c r="AA16" s="32"/>
      <c r="AB16" s="32"/>
      <c r="AC16" s="31"/>
      <c r="AD16" s="31"/>
      <c r="AE16" s="31"/>
    </row>
    <row r="17" spans="1:34" s="14" customFormat="1" ht="55.15" customHeight="1">
      <c r="A17" s="92"/>
      <c r="B17" s="89"/>
      <c r="C17" s="32"/>
      <c r="D17" s="32"/>
      <c r="E17" s="31"/>
      <c r="F17" s="31"/>
      <c r="G17" s="31"/>
      <c r="H17" s="89"/>
      <c r="I17" s="32"/>
      <c r="J17" s="32"/>
      <c r="K17" s="46"/>
      <c r="L17" s="31"/>
      <c r="M17" s="31"/>
      <c r="N17" s="89"/>
      <c r="O17" s="32"/>
      <c r="P17" s="32"/>
      <c r="Q17" s="31"/>
      <c r="R17" s="31"/>
      <c r="S17" s="31"/>
      <c r="T17" s="89"/>
      <c r="U17" s="32"/>
      <c r="V17" s="32"/>
      <c r="W17" s="31"/>
      <c r="X17" s="31"/>
      <c r="Y17" s="31"/>
      <c r="Z17" s="89"/>
      <c r="AA17" s="32"/>
      <c r="AB17" s="32"/>
      <c r="AC17" s="46"/>
      <c r="AD17" s="31"/>
      <c r="AE17" s="31"/>
    </row>
    <row r="18" spans="1:34" s="14" customFormat="1" ht="55.15" customHeight="1">
      <c r="A18" s="92"/>
      <c r="B18" s="89"/>
      <c r="C18" s="32"/>
      <c r="D18" s="32"/>
      <c r="E18" s="46"/>
      <c r="F18" s="31"/>
      <c r="G18" s="31"/>
      <c r="H18" s="89"/>
      <c r="I18" s="32"/>
      <c r="J18" s="32"/>
      <c r="K18" s="31"/>
      <c r="L18" s="31"/>
      <c r="M18" s="31"/>
      <c r="N18" s="89"/>
      <c r="O18" s="32"/>
      <c r="P18" s="32"/>
      <c r="Q18" s="46"/>
      <c r="R18" s="31"/>
      <c r="S18" s="31"/>
      <c r="T18" s="89"/>
      <c r="U18" s="32"/>
      <c r="V18" s="32"/>
      <c r="W18" s="31"/>
      <c r="X18" s="31"/>
      <c r="Y18" s="31"/>
      <c r="Z18" s="89"/>
      <c r="AA18" s="32"/>
      <c r="AB18" s="32"/>
      <c r="AC18" s="46"/>
      <c r="AD18" s="31"/>
      <c r="AE18" s="31"/>
    </row>
    <row r="19" spans="1:34" s="14" customFormat="1" ht="55.15" customHeight="1">
      <c r="A19" s="92"/>
      <c r="B19" s="89"/>
      <c r="C19" s="32"/>
      <c r="D19" s="32"/>
      <c r="E19" s="31"/>
      <c r="F19" s="31"/>
      <c r="G19" s="31"/>
      <c r="H19" s="89"/>
      <c r="I19" s="32"/>
      <c r="J19" s="32"/>
      <c r="K19" s="45"/>
      <c r="L19" s="31"/>
      <c r="M19" s="31"/>
      <c r="N19" s="89"/>
      <c r="O19" s="32"/>
      <c r="P19" s="32"/>
      <c r="Q19" s="31"/>
      <c r="R19" s="31"/>
      <c r="S19" s="31"/>
      <c r="T19" s="89"/>
      <c r="U19" s="15"/>
      <c r="V19" s="15"/>
      <c r="W19" s="15"/>
      <c r="X19" s="15"/>
      <c r="Y19" s="15"/>
      <c r="Z19" s="89"/>
      <c r="AA19" s="32"/>
      <c r="AB19" s="32"/>
      <c r="AC19" s="31"/>
      <c r="AD19" s="31"/>
      <c r="AE19" s="31"/>
    </row>
    <row r="20" spans="1:34" s="14" customFormat="1" ht="55.15" customHeight="1">
      <c r="A20" s="92"/>
      <c r="B20" s="89"/>
      <c r="C20" s="32"/>
      <c r="D20" s="32"/>
      <c r="E20" s="31"/>
      <c r="F20" s="31"/>
      <c r="G20" s="31"/>
      <c r="H20" s="89"/>
      <c r="I20" s="32"/>
      <c r="J20" s="32"/>
      <c r="K20" s="31"/>
      <c r="L20" s="31"/>
      <c r="M20" s="31"/>
      <c r="N20" s="89"/>
      <c r="O20" s="32"/>
      <c r="P20" s="32"/>
      <c r="Q20" s="31"/>
      <c r="R20" s="31"/>
      <c r="S20" s="31"/>
      <c r="T20" s="89"/>
      <c r="U20" s="15"/>
      <c r="V20" s="15"/>
      <c r="W20" s="15"/>
      <c r="X20" s="15"/>
      <c r="Y20" s="15"/>
      <c r="Z20" s="89"/>
      <c r="AA20" s="32"/>
      <c r="AB20" s="32"/>
      <c r="AC20" s="31"/>
      <c r="AD20" s="31"/>
      <c r="AE20" s="31"/>
    </row>
    <row r="21" spans="1:34" s="14" customFormat="1" ht="55.15" customHeight="1">
      <c r="A21" s="92"/>
      <c r="B21" s="89"/>
      <c r="C21" s="15"/>
      <c r="D21" s="15"/>
      <c r="E21" s="15"/>
      <c r="F21" s="15"/>
      <c r="G21" s="15"/>
      <c r="H21" s="89"/>
      <c r="I21" s="15"/>
      <c r="J21" s="15"/>
      <c r="K21" s="15"/>
      <c r="L21" s="15"/>
      <c r="M21" s="15"/>
      <c r="N21" s="89"/>
      <c r="O21" s="15"/>
      <c r="P21" s="15"/>
      <c r="Q21" s="15"/>
      <c r="R21" s="15"/>
      <c r="S21" s="15"/>
      <c r="T21" s="89"/>
      <c r="U21" s="15"/>
      <c r="V21" s="15"/>
      <c r="W21" s="15"/>
      <c r="X21" s="15"/>
      <c r="Y21" s="15"/>
      <c r="Z21" s="89"/>
      <c r="AA21" s="32"/>
      <c r="AB21" s="32"/>
      <c r="AC21" s="31"/>
      <c r="AD21" s="31"/>
      <c r="AE21" s="31"/>
    </row>
    <row r="22" spans="1:34" s="14" customFormat="1" ht="55.15" customHeight="1">
      <c r="A22" s="91" t="s">
        <v>9</v>
      </c>
      <c r="B22" s="93"/>
      <c r="C22" s="30"/>
      <c r="D22" s="30"/>
      <c r="E22" s="31"/>
      <c r="F22" s="31"/>
      <c r="G22" s="31"/>
      <c r="H22" s="93"/>
      <c r="I22" s="30"/>
      <c r="J22" s="30"/>
      <c r="K22" s="31"/>
      <c r="L22" s="31"/>
      <c r="M22" s="31"/>
      <c r="N22" s="93"/>
      <c r="O22" s="30"/>
      <c r="P22" s="30"/>
      <c r="Q22" s="31"/>
      <c r="R22" s="31"/>
      <c r="S22" s="31"/>
      <c r="T22" s="88"/>
      <c r="U22" s="15"/>
      <c r="V22" s="15"/>
      <c r="W22" s="15"/>
      <c r="X22" s="15"/>
      <c r="Y22" s="15"/>
      <c r="Z22" s="93"/>
      <c r="AA22" s="30"/>
      <c r="AB22" s="30"/>
      <c r="AC22" s="31"/>
      <c r="AD22" s="31"/>
      <c r="AE22" s="31"/>
    </row>
    <row r="23" spans="1:34" s="14" customFormat="1" ht="55.15" customHeight="1">
      <c r="A23" s="92"/>
      <c r="B23" s="94"/>
      <c r="C23" s="32"/>
      <c r="D23" s="32"/>
      <c r="E23" s="31"/>
      <c r="F23" s="31"/>
      <c r="G23" s="31"/>
      <c r="H23" s="94"/>
      <c r="I23" s="32"/>
      <c r="J23" s="32"/>
      <c r="K23" s="31"/>
      <c r="L23" s="31"/>
      <c r="M23" s="31"/>
      <c r="N23" s="94"/>
      <c r="O23" s="32"/>
      <c r="P23" s="32"/>
      <c r="Q23" s="31"/>
      <c r="R23" s="31"/>
      <c r="S23" s="31"/>
      <c r="T23" s="89"/>
      <c r="U23" s="15"/>
      <c r="V23" s="15"/>
      <c r="W23" s="15"/>
      <c r="X23" s="15"/>
      <c r="Y23" s="15"/>
      <c r="Z23" s="94"/>
      <c r="AA23" s="32"/>
      <c r="AB23" s="32"/>
      <c r="AC23" s="31"/>
      <c r="AD23" s="31"/>
      <c r="AE23" s="31"/>
    </row>
    <row r="24" spans="1:34" s="14" customFormat="1" ht="55.15" customHeight="1">
      <c r="A24" s="91" t="s">
        <v>10</v>
      </c>
      <c r="B24" s="88"/>
      <c r="C24" s="32"/>
      <c r="D24" s="32"/>
      <c r="E24" s="31"/>
      <c r="F24" s="31"/>
      <c r="G24" s="31"/>
      <c r="H24" s="88"/>
      <c r="I24" s="32"/>
      <c r="J24" s="32"/>
      <c r="K24" s="31"/>
      <c r="L24" s="31"/>
      <c r="M24" s="31"/>
      <c r="N24" s="88"/>
      <c r="O24" s="32"/>
      <c r="P24" s="32"/>
      <c r="Q24" s="31"/>
      <c r="R24" s="31"/>
      <c r="S24" s="31"/>
      <c r="T24" s="88"/>
      <c r="U24" s="32"/>
      <c r="V24" s="32"/>
      <c r="W24" s="31"/>
      <c r="X24" s="31"/>
      <c r="Y24" s="31"/>
      <c r="Z24" s="88"/>
      <c r="AA24" s="32"/>
      <c r="AB24" s="32"/>
      <c r="AC24" s="31"/>
      <c r="AD24" s="31"/>
      <c r="AE24" s="31"/>
    </row>
    <row r="25" spans="1:34" s="14" customFormat="1" ht="55.15" customHeight="1">
      <c r="A25" s="92"/>
      <c r="B25" s="89"/>
      <c r="C25" s="32"/>
      <c r="D25" s="32"/>
      <c r="E25" s="46"/>
      <c r="F25" s="31"/>
      <c r="G25" s="31"/>
      <c r="H25" s="89"/>
      <c r="I25" s="32"/>
      <c r="J25" s="32"/>
      <c r="K25" s="46"/>
      <c r="L25" s="31"/>
      <c r="M25" s="31"/>
      <c r="N25" s="89"/>
      <c r="O25" s="32"/>
      <c r="P25" s="32"/>
      <c r="Q25" s="31"/>
      <c r="R25" s="31"/>
      <c r="S25" s="31"/>
      <c r="T25" s="89"/>
      <c r="U25" s="32"/>
      <c r="V25" s="32"/>
      <c r="W25" s="31"/>
      <c r="X25" s="31"/>
      <c r="Y25" s="31"/>
      <c r="Z25" s="89"/>
      <c r="AA25" s="32"/>
      <c r="AB25" s="32"/>
      <c r="AC25" s="31"/>
      <c r="AD25" s="31"/>
      <c r="AE25" s="31"/>
    </row>
    <row r="26" spans="1:34" s="14" customFormat="1" ht="55.15" customHeight="1">
      <c r="A26" s="92"/>
      <c r="B26" s="89"/>
      <c r="C26" s="15"/>
      <c r="D26" s="15"/>
      <c r="E26" s="15"/>
      <c r="F26" s="15"/>
      <c r="G26" s="15"/>
      <c r="H26" s="89"/>
      <c r="I26" s="32"/>
      <c r="J26" s="32"/>
      <c r="K26" s="31"/>
      <c r="L26" s="31"/>
      <c r="M26" s="31"/>
      <c r="N26" s="89"/>
      <c r="O26" s="32"/>
      <c r="P26" s="32"/>
      <c r="Q26" s="31"/>
      <c r="R26" s="31"/>
      <c r="S26" s="31"/>
      <c r="T26" s="89"/>
      <c r="U26" s="32"/>
      <c r="V26" s="32"/>
      <c r="W26" s="31"/>
      <c r="X26" s="31"/>
      <c r="Y26" s="31"/>
      <c r="Z26" s="89"/>
      <c r="AA26" s="32"/>
      <c r="AB26" s="32"/>
      <c r="AC26" s="31"/>
      <c r="AD26" s="31"/>
      <c r="AE26" s="31"/>
    </row>
    <row r="27" spans="1:34" s="14" customFormat="1" ht="55.15" customHeight="1">
      <c r="A27" s="92"/>
      <c r="B27" s="89"/>
      <c r="C27" s="15"/>
      <c r="D27" s="15"/>
      <c r="E27" s="15"/>
      <c r="F27" s="15"/>
      <c r="G27" s="15"/>
      <c r="H27" s="89"/>
      <c r="I27" s="32"/>
      <c r="J27" s="32"/>
      <c r="K27" s="31"/>
      <c r="L27" s="31"/>
      <c r="M27" s="31"/>
      <c r="N27" s="89"/>
      <c r="O27" s="32"/>
      <c r="P27" s="32"/>
      <c r="Q27" s="31"/>
      <c r="R27" s="31"/>
      <c r="S27" s="31"/>
      <c r="T27" s="89"/>
      <c r="U27" s="32"/>
      <c r="V27" s="32"/>
      <c r="W27" s="31"/>
      <c r="X27" s="31"/>
      <c r="Y27" s="31"/>
      <c r="Z27" s="89"/>
      <c r="AA27" s="32"/>
      <c r="AB27" s="32"/>
      <c r="AC27" s="31"/>
      <c r="AD27" s="31"/>
      <c r="AE27" s="31"/>
    </row>
    <row r="28" spans="1:34" s="14" customFormat="1" ht="55.15" customHeight="1">
      <c r="A28" s="92"/>
      <c r="B28" s="89"/>
      <c r="C28" s="15"/>
      <c r="D28" s="15"/>
      <c r="E28" s="15"/>
      <c r="F28" s="15"/>
      <c r="G28" s="15"/>
      <c r="H28" s="89"/>
      <c r="I28" s="15"/>
      <c r="J28" s="15"/>
      <c r="K28" s="15"/>
      <c r="L28" s="15"/>
      <c r="M28" s="15"/>
      <c r="N28" s="89"/>
      <c r="O28" s="32"/>
      <c r="P28" s="32"/>
      <c r="Q28" s="31"/>
      <c r="R28" s="31"/>
      <c r="S28" s="31"/>
      <c r="T28" s="89"/>
      <c r="U28" s="32"/>
      <c r="V28" s="32"/>
      <c r="W28" s="31"/>
      <c r="X28" s="31"/>
      <c r="Y28" s="31"/>
      <c r="Z28" s="89"/>
      <c r="AA28" s="15"/>
      <c r="AB28" s="15"/>
      <c r="AC28" s="15"/>
      <c r="AD28" s="15"/>
      <c r="AE28" s="15"/>
    </row>
    <row r="29" spans="1:34" s="14" customFormat="1" ht="55.15" customHeight="1">
      <c r="A29" s="49" t="s">
        <v>11</v>
      </c>
      <c r="B29" s="50"/>
      <c r="C29" s="15"/>
      <c r="D29" s="15"/>
      <c r="E29" s="15"/>
      <c r="F29" s="15"/>
      <c r="G29" s="15"/>
      <c r="H29" s="50"/>
      <c r="I29" s="32"/>
      <c r="J29" s="15"/>
      <c r="K29" s="51"/>
      <c r="L29" s="15"/>
      <c r="M29" s="31"/>
      <c r="N29" s="53"/>
      <c r="O29" s="32"/>
      <c r="P29" s="32"/>
      <c r="Q29" s="54"/>
      <c r="R29" s="31"/>
      <c r="S29" s="31"/>
      <c r="T29" s="50"/>
      <c r="U29" s="32"/>
      <c r="V29" s="15"/>
      <c r="W29" s="51"/>
      <c r="X29" s="15"/>
      <c r="Y29" s="31"/>
      <c r="Z29" s="50"/>
      <c r="AA29" s="15"/>
      <c r="AB29" s="15"/>
      <c r="AC29" s="15"/>
      <c r="AD29" s="15"/>
      <c r="AE29" s="15"/>
    </row>
    <row r="30" spans="1:34" s="17" customFormat="1" ht="43.35" customHeight="1">
      <c r="A30" s="48" t="s">
        <v>12</v>
      </c>
      <c r="B30" s="16"/>
      <c r="C30" s="97">
        <f>SUM(G6:G29)</f>
        <v>0</v>
      </c>
      <c r="D30" s="98"/>
      <c r="E30" s="98"/>
      <c r="F30" s="98"/>
      <c r="G30" s="99"/>
      <c r="H30" s="16"/>
      <c r="I30" s="97">
        <f>SUM(M6:M29)</f>
        <v>0</v>
      </c>
      <c r="J30" s="98"/>
      <c r="K30" s="98"/>
      <c r="L30" s="98"/>
      <c r="M30" s="99"/>
      <c r="N30" s="16" t="s">
        <v>13</v>
      </c>
      <c r="O30" s="97">
        <f>SUM(S6:S29)</f>
        <v>0</v>
      </c>
      <c r="P30" s="98"/>
      <c r="Q30" s="98"/>
      <c r="R30" s="98"/>
      <c r="S30" s="99"/>
      <c r="T30" s="16" t="s">
        <v>13</v>
      </c>
      <c r="U30" s="97">
        <f>SUM(Y6:Y29)</f>
        <v>0</v>
      </c>
      <c r="V30" s="98"/>
      <c r="W30" s="98"/>
      <c r="X30" s="98"/>
      <c r="Y30" s="99"/>
      <c r="Z30" s="16" t="s">
        <v>13</v>
      </c>
      <c r="AA30" s="100">
        <f>SUM(AE6:AE29)</f>
        <v>0</v>
      </c>
      <c r="AB30" s="100"/>
      <c r="AC30" s="100"/>
      <c r="AD30" s="100"/>
      <c r="AE30" s="100"/>
      <c r="AF30" s="95">
        <f>SUM(C30,I30,O30,U30,AA30)</f>
        <v>0</v>
      </c>
      <c r="AG30" s="96"/>
      <c r="AH30" s="96"/>
    </row>
    <row r="31" spans="1:34" s="21" customFormat="1" ht="25.35" customHeight="1">
      <c r="A31" s="101" t="s">
        <v>14</v>
      </c>
      <c r="B31" s="104"/>
      <c r="C31" s="107" t="s">
        <v>15</v>
      </c>
      <c r="D31" s="108"/>
      <c r="E31" s="18"/>
      <c r="F31" s="19"/>
      <c r="G31" s="19"/>
      <c r="H31" s="101" t="s">
        <v>14</v>
      </c>
      <c r="I31" s="107" t="s">
        <v>15</v>
      </c>
      <c r="J31" s="108"/>
      <c r="K31" s="20"/>
      <c r="L31" s="19"/>
      <c r="M31" s="19"/>
      <c r="N31" s="101" t="s">
        <v>14</v>
      </c>
      <c r="O31" s="107" t="s">
        <v>15</v>
      </c>
      <c r="P31" s="108"/>
      <c r="Q31" s="20"/>
      <c r="R31" s="6"/>
      <c r="S31" s="6"/>
      <c r="T31" s="101" t="s">
        <v>14</v>
      </c>
      <c r="U31" s="107" t="s">
        <v>15</v>
      </c>
      <c r="V31" s="108"/>
      <c r="W31" s="20"/>
      <c r="X31" s="6"/>
      <c r="Y31" s="6"/>
      <c r="Z31" s="101" t="s">
        <v>14</v>
      </c>
      <c r="AA31" s="107" t="s">
        <v>15</v>
      </c>
      <c r="AB31" s="108"/>
      <c r="AC31" s="20"/>
      <c r="AD31" s="6"/>
      <c r="AE31" s="6"/>
      <c r="AF31" s="109">
        <f>AF30/1/1773</f>
        <v>0</v>
      </c>
      <c r="AG31" s="110"/>
      <c r="AH31" s="110"/>
    </row>
    <row r="32" spans="1:34" s="21" customFormat="1" ht="25.35" customHeight="1">
      <c r="A32" s="102"/>
      <c r="B32" s="105"/>
      <c r="C32" s="107" t="s">
        <v>16</v>
      </c>
      <c r="D32" s="108"/>
      <c r="E32" s="18"/>
      <c r="F32" s="19"/>
      <c r="G32" s="19"/>
      <c r="H32" s="102"/>
      <c r="I32" s="107" t="s">
        <v>16</v>
      </c>
      <c r="J32" s="108"/>
      <c r="K32" s="20"/>
      <c r="L32" s="19"/>
      <c r="M32" s="19"/>
      <c r="N32" s="102"/>
      <c r="O32" s="107" t="s">
        <v>16</v>
      </c>
      <c r="P32" s="108"/>
      <c r="Q32" s="20"/>
      <c r="R32" s="6"/>
      <c r="S32" s="6"/>
      <c r="T32" s="102"/>
      <c r="U32" s="107" t="s">
        <v>16</v>
      </c>
      <c r="V32" s="108"/>
      <c r="W32" s="20"/>
      <c r="X32" s="6"/>
      <c r="Y32" s="6"/>
      <c r="Z32" s="102"/>
      <c r="AA32" s="107" t="s">
        <v>16</v>
      </c>
      <c r="AB32" s="108"/>
      <c r="AC32" s="20"/>
      <c r="AD32" s="6"/>
      <c r="AE32" s="6"/>
      <c r="AF32" s="109"/>
      <c r="AG32" s="110"/>
      <c r="AH32" s="110"/>
    </row>
    <row r="33" spans="1:31" s="21" customFormat="1" ht="25.35" customHeight="1">
      <c r="A33" s="102"/>
      <c r="B33" s="105"/>
      <c r="C33" s="107" t="s">
        <v>17</v>
      </c>
      <c r="D33" s="108"/>
      <c r="E33" s="18"/>
      <c r="F33" s="19"/>
      <c r="G33" s="19"/>
      <c r="H33" s="102"/>
      <c r="I33" s="107" t="s">
        <v>17</v>
      </c>
      <c r="J33" s="108"/>
      <c r="K33" s="20"/>
      <c r="L33" s="19"/>
      <c r="M33" s="19"/>
      <c r="N33" s="102"/>
      <c r="O33" s="107" t="s">
        <v>17</v>
      </c>
      <c r="P33" s="108"/>
      <c r="Q33" s="20"/>
      <c r="R33" s="6"/>
      <c r="S33" s="6"/>
      <c r="T33" s="102"/>
      <c r="U33" s="107" t="s">
        <v>17</v>
      </c>
      <c r="V33" s="108"/>
      <c r="W33" s="20"/>
      <c r="X33" s="6"/>
      <c r="Y33" s="6"/>
      <c r="Z33" s="102"/>
      <c r="AA33" s="107" t="s">
        <v>17</v>
      </c>
      <c r="AB33" s="108"/>
      <c r="AC33" s="20"/>
      <c r="AD33" s="6"/>
      <c r="AE33" s="6"/>
    </row>
    <row r="34" spans="1:31" s="21" customFormat="1" ht="25.35" customHeight="1">
      <c r="A34" s="102"/>
      <c r="B34" s="105"/>
      <c r="C34" s="107" t="s">
        <v>18</v>
      </c>
      <c r="D34" s="108"/>
      <c r="E34" s="18"/>
      <c r="F34" s="19"/>
      <c r="G34" s="19"/>
      <c r="H34" s="102"/>
      <c r="I34" s="107" t="s">
        <v>18</v>
      </c>
      <c r="J34" s="108"/>
      <c r="K34" s="20"/>
      <c r="L34" s="19"/>
      <c r="M34" s="19"/>
      <c r="N34" s="102"/>
      <c r="O34" s="107" t="s">
        <v>18</v>
      </c>
      <c r="P34" s="108"/>
      <c r="Q34" s="20"/>
      <c r="R34" s="6"/>
      <c r="S34" s="6"/>
      <c r="T34" s="102"/>
      <c r="U34" s="107" t="s">
        <v>18</v>
      </c>
      <c r="V34" s="108"/>
      <c r="W34" s="20"/>
      <c r="X34" s="6"/>
      <c r="Y34" s="6"/>
      <c r="Z34" s="102"/>
      <c r="AA34" s="107" t="s">
        <v>18</v>
      </c>
      <c r="AB34" s="108"/>
      <c r="AC34" s="20"/>
      <c r="AD34" s="6"/>
      <c r="AE34" s="6"/>
    </row>
    <row r="35" spans="1:31" s="21" customFormat="1" ht="25.35" customHeight="1">
      <c r="A35" s="102"/>
      <c r="B35" s="105"/>
      <c r="C35" s="107" t="s">
        <v>19</v>
      </c>
      <c r="D35" s="108"/>
      <c r="E35" s="18"/>
      <c r="F35" s="19"/>
      <c r="G35" s="19"/>
      <c r="H35" s="102"/>
      <c r="I35" s="107" t="s">
        <v>19</v>
      </c>
      <c r="J35" s="108"/>
      <c r="K35" s="18"/>
      <c r="L35" s="19"/>
      <c r="M35" s="19"/>
      <c r="N35" s="102"/>
      <c r="O35" s="107" t="s">
        <v>19</v>
      </c>
      <c r="P35" s="108"/>
      <c r="Q35" s="20"/>
      <c r="R35" s="6"/>
      <c r="S35" s="6"/>
      <c r="T35" s="102"/>
      <c r="U35" s="107" t="s">
        <v>19</v>
      </c>
      <c r="V35" s="108"/>
      <c r="W35" s="20"/>
      <c r="X35" s="6"/>
      <c r="Y35" s="6"/>
      <c r="Z35" s="102"/>
      <c r="AA35" s="107" t="s">
        <v>19</v>
      </c>
      <c r="AB35" s="108"/>
      <c r="AC35" s="20"/>
      <c r="AD35" s="6"/>
      <c r="AE35" s="6"/>
    </row>
    <row r="36" spans="1:31" s="21" customFormat="1" ht="25.35" customHeight="1">
      <c r="A36" s="102"/>
      <c r="B36" s="105"/>
      <c r="C36" s="107" t="s">
        <v>20</v>
      </c>
      <c r="D36" s="108"/>
      <c r="E36" s="20"/>
      <c r="F36" s="19"/>
      <c r="G36" s="19"/>
      <c r="H36" s="102"/>
      <c r="I36" s="107" t="s">
        <v>20</v>
      </c>
      <c r="J36" s="108"/>
      <c r="K36" s="20"/>
      <c r="L36" s="19"/>
      <c r="M36" s="19"/>
      <c r="N36" s="102"/>
      <c r="O36" s="107" t="s">
        <v>20</v>
      </c>
      <c r="P36" s="108"/>
      <c r="Q36" s="20"/>
      <c r="R36" s="6"/>
      <c r="S36" s="6"/>
      <c r="T36" s="102"/>
      <c r="U36" s="107" t="s">
        <v>20</v>
      </c>
      <c r="V36" s="108"/>
      <c r="W36" s="20"/>
      <c r="X36" s="6"/>
      <c r="Y36" s="6"/>
      <c r="Z36" s="102"/>
      <c r="AA36" s="107" t="s">
        <v>20</v>
      </c>
      <c r="AB36" s="108"/>
      <c r="AC36" s="20"/>
      <c r="AD36" s="6"/>
      <c r="AE36" s="6"/>
    </row>
    <row r="37" spans="1:31" s="21" customFormat="1" ht="30" customHeight="1">
      <c r="A37" s="103"/>
      <c r="B37" s="106"/>
      <c r="C37" s="107" t="s">
        <v>21</v>
      </c>
      <c r="D37" s="108"/>
      <c r="E37" s="22">
        <f>E31*70+E32*75+E33*25+E34*60+E36*45+E35*150</f>
        <v>0</v>
      </c>
      <c r="F37" s="19"/>
      <c r="G37" s="19"/>
      <c r="H37" s="103"/>
      <c r="I37" s="107" t="s">
        <v>21</v>
      </c>
      <c r="J37" s="108"/>
      <c r="K37" s="22">
        <f>K31*70+K32*75+K33*25+K34*60+K36*45+K35*150</f>
        <v>0</v>
      </c>
      <c r="L37" s="19"/>
      <c r="M37" s="19"/>
      <c r="N37" s="103"/>
      <c r="O37" s="107" t="s">
        <v>21</v>
      </c>
      <c r="P37" s="108"/>
      <c r="Q37" s="22">
        <f>Q31*70+Q32*75+Q33*25+Q34*150+Q36*45+Q35*132</f>
        <v>0</v>
      </c>
      <c r="R37" s="19"/>
      <c r="S37" s="19"/>
      <c r="T37" s="103"/>
      <c r="U37" s="107" t="s">
        <v>21</v>
      </c>
      <c r="V37" s="108"/>
      <c r="W37" s="22">
        <f>W31*70+W32*75+W33*25+W34*60+W36*45</f>
        <v>0</v>
      </c>
      <c r="X37" s="19"/>
      <c r="Y37" s="19"/>
      <c r="Z37" s="103"/>
      <c r="AA37" s="107" t="s">
        <v>21</v>
      </c>
      <c r="AB37" s="108"/>
      <c r="AC37" s="22">
        <f>AC31*70+AC32*75+AC33*25+AC34*60+AC36*45</f>
        <v>0</v>
      </c>
      <c r="AD37" s="19"/>
      <c r="AE37" s="19"/>
    </row>
    <row r="38" spans="1:31" s="21" customFormat="1" ht="47.25" customHeight="1">
      <c r="A38" s="114" t="s">
        <v>22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15"/>
      <c r="AD38" s="115"/>
      <c r="AE38" s="115"/>
    </row>
    <row r="39" spans="1:31" s="24" customFormat="1" ht="30" customHeight="1">
      <c r="A39" s="111" t="s">
        <v>23</v>
      </c>
      <c r="B39" s="111"/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23"/>
      <c r="AE39" s="23"/>
    </row>
  </sheetData>
  <mergeCells count="98">
    <mergeCell ref="A39:AC39"/>
    <mergeCell ref="A6:A7"/>
    <mergeCell ref="B6:B7"/>
    <mergeCell ref="H6:H7"/>
    <mergeCell ref="N6:N7"/>
    <mergeCell ref="T6:T7"/>
    <mergeCell ref="Z6:Z7"/>
    <mergeCell ref="C37:D37"/>
    <mergeCell ref="I37:J37"/>
    <mergeCell ref="O37:P37"/>
    <mergeCell ref="U37:V37"/>
    <mergeCell ref="AA37:AB37"/>
    <mergeCell ref="A38:AE38"/>
    <mergeCell ref="C35:D35"/>
    <mergeCell ref="I35:J35"/>
    <mergeCell ref="O35:P35"/>
    <mergeCell ref="N31:N37"/>
    <mergeCell ref="U35:V35"/>
    <mergeCell ref="AA35:AB35"/>
    <mergeCell ref="C36:D36"/>
    <mergeCell ref="I36:J36"/>
    <mergeCell ref="O36:P36"/>
    <mergeCell ref="U36:V36"/>
    <mergeCell ref="AA36:AB36"/>
    <mergeCell ref="AF31:AH32"/>
    <mergeCell ref="O32:P32"/>
    <mergeCell ref="U32:V32"/>
    <mergeCell ref="AA32:AB32"/>
    <mergeCell ref="O33:P33"/>
    <mergeCell ref="O31:P31"/>
    <mergeCell ref="T31:T37"/>
    <mergeCell ref="U31:V31"/>
    <mergeCell ref="Z31:Z37"/>
    <mergeCell ref="AA31:AB31"/>
    <mergeCell ref="U33:V33"/>
    <mergeCell ref="AA33:AB33"/>
    <mergeCell ref="O34:P34"/>
    <mergeCell ref="U34:V34"/>
    <mergeCell ref="AA34:AB34"/>
    <mergeCell ref="A31:A37"/>
    <mergeCell ref="B31:B37"/>
    <mergeCell ref="C31:D31"/>
    <mergeCell ref="H31:H37"/>
    <mergeCell ref="I31:J31"/>
    <mergeCell ref="C32:D32"/>
    <mergeCell ref="I32:J32"/>
    <mergeCell ref="C33:D33"/>
    <mergeCell ref="I33:J33"/>
    <mergeCell ref="C34:D34"/>
    <mergeCell ref="I34:J34"/>
    <mergeCell ref="AF30:AH30"/>
    <mergeCell ref="A24:A28"/>
    <mergeCell ref="B24:B28"/>
    <mergeCell ref="H24:H28"/>
    <mergeCell ref="N24:N28"/>
    <mergeCell ref="T24:T28"/>
    <mergeCell ref="Z24:Z28"/>
    <mergeCell ref="C30:G30"/>
    <mergeCell ref="I30:M30"/>
    <mergeCell ref="O30:S30"/>
    <mergeCell ref="U30:Y30"/>
    <mergeCell ref="AA30:AE30"/>
    <mergeCell ref="Z22:Z23"/>
    <mergeCell ref="A16:A21"/>
    <mergeCell ref="B16:B21"/>
    <mergeCell ref="H16:H21"/>
    <mergeCell ref="N16:N21"/>
    <mergeCell ref="T16:T21"/>
    <mergeCell ref="Z16:Z21"/>
    <mergeCell ref="A22:A23"/>
    <mergeCell ref="B22:B23"/>
    <mergeCell ref="H22:H23"/>
    <mergeCell ref="N22:N23"/>
    <mergeCell ref="T22:T23"/>
    <mergeCell ref="A8:A15"/>
    <mergeCell ref="B8:B15"/>
    <mergeCell ref="H8:H15"/>
    <mergeCell ref="N8:N15"/>
    <mergeCell ref="T8:T15"/>
    <mergeCell ref="Z8:Z15"/>
    <mergeCell ref="AA3:AC3"/>
    <mergeCell ref="C4:E4"/>
    <mergeCell ref="I4:K4"/>
    <mergeCell ref="O4:Q4"/>
    <mergeCell ref="U4:W4"/>
    <mergeCell ref="AA4:AC4"/>
    <mergeCell ref="U3:W3"/>
    <mergeCell ref="A3:A4"/>
    <mergeCell ref="B3:B4"/>
    <mergeCell ref="C3:E3"/>
    <mergeCell ref="I3:K3"/>
    <mergeCell ref="O3:Q3"/>
    <mergeCell ref="A1:AE1"/>
    <mergeCell ref="B2:G2"/>
    <mergeCell ref="H2:M2"/>
    <mergeCell ref="N2:S2"/>
    <mergeCell ref="T2:Y2"/>
    <mergeCell ref="Z2:AC2"/>
  </mergeCells>
  <phoneticPr fontId="4" type="noConversion"/>
  <printOptions horizontalCentered="1" verticalCentered="1"/>
  <pageMargins left="0" right="0" top="0" bottom="0" header="0.23622047244094491" footer="0"/>
  <pageSetup paperSize="9" scale="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8"/>
  <sheetViews>
    <sheetView tabSelected="1" zoomScale="40" zoomScaleNormal="40" zoomScaleSheetLayoutView="40" workbookViewId="0">
      <selection activeCell="O94" sqref="O93:O94"/>
    </sheetView>
  </sheetViews>
  <sheetFormatPr defaultColWidth="8.875" defaultRowHeight="4.9000000000000004" customHeight="1"/>
  <cols>
    <col min="1" max="1" width="7" style="57" customWidth="1"/>
    <col min="2" max="2" width="8.5" style="4" customWidth="1"/>
    <col min="3" max="3" width="66.125" style="4" customWidth="1"/>
    <col min="4" max="4" width="16.5" style="25" customWidth="1"/>
    <col min="5" max="5" width="20.625" style="4" customWidth="1"/>
    <col min="6" max="6" width="19.5" style="4" hidden="1" customWidth="1"/>
    <col min="7" max="7" width="15.25" style="4" hidden="1" customWidth="1"/>
    <col min="8" max="8" width="8.5" style="4" customWidth="1"/>
    <col min="9" max="9" width="61.125" style="4" customWidth="1"/>
    <col min="10" max="10" width="16.5" style="25" customWidth="1"/>
    <col min="11" max="11" width="20.625" style="4" customWidth="1"/>
    <col min="12" max="12" width="19.5" style="4" hidden="1" customWidth="1"/>
    <col min="13" max="13" width="15.25" style="4" hidden="1" customWidth="1"/>
    <col min="14" max="14" width="8.5" style="4" customWidth="1"/>
    <col min="15" max="15" width="61.125" style="4" customWidth="1"/>
    <col min="16" max="16" width="18" style="25" customWidth="1"/>
    <col min="17" max="17" width="20.625" style="26" customWidth="1"/>
    <col min="18" max="18" width="15.625" style="4" hidden="1" customWidth="1"/>
    <col min="19" max="19" width="15.625" style="27" hidden="1" customWidth="1"/>
    <col min="20" max="20" width="8.5" style="4" customWidth="1"/>
    <col min="21" max="21" width="38.5" style="4" customWidth="1"/>
    <col min="22" max="22" width="15.25" style="28" hidden="1" customWidth="1"/>
    <col min="23" max="23" width="20.625" style="26" hidden="1" customWidth="1"/>
    <col min="24" max="25" width="15.625" style="4" hidden="1" customWidth="1"/>
    <col min="26" max="26" width="8.5" style="4" customWidth="1"/>
    <col min="27" max="27" width="61.125" style="4" customWidth="1"/>
    <col min="28" max="28" width="16.5" style="25" customWidth="1"/>
    <col min="29" max="29" width="20.625" style="26" customWidth="1"/>
    <col min="30" max="30" width="14.25" style="4" hidden="1" customWidth="1"/>
    <col min="31" max="31" width="15.625" style="4" hidden="1" customWidth="1"/>
    <col min="32" max="35" width="15.75" style="4" customWidth="1"/>
    <col min="36" max="16384" width="8.875" style="4"/>
  </cols>
  <sheetData>
    <row r="1" spans="1:34" s="1" customFormat="1" ht="83.25" customHeight="1">
      <c r="A1" s="75" t="s">
        <v>156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</row>
    <row r="2" spans="1:34" s="138" customFormat="1" ht="55.15" customHeight="1">
      <c r="A2" s="2" t="s">
        <v>0</v>
      </c>
      <c r="B2" s="133">
        <v>46013</v>
      </c>
      <c r="C2" s="133"/>
      <c r="D2" s="133"/>
      <c r="E2" s="133"/>
      <c r="F2" s="133"/>
      <c r="G2" s="133"/>
      <c r="H2" s="134">
        <f>B2+1</f>
        <v>46014</v>
      </c>
      <c r="I2" s="134"/>
      <c r="J2" s="134"/>
      <c r="K2" s="134"/>
      <c r="L2" s="134"/>
      <c r="M2" s="134"/>
      <c r="N2" s="152">
        <f>H2+1</f>
        <v>46015</v>
      </c>
      <c r="O2" s="152"/>
      <c r="P2" s="152"/>
      <c r="Q2" s="152"/>
      <c r="R2" s="152"/>
      <c r="S2" s="152"/>
      <c r="T2" s="136">
        <f>N2+1</f>
        <v>46016</v>
      </c>
      <c r="U2" s="136"/>
      <c r="V2" s="136"/>
      <c r="W2" s="136"/>
      <c r="X2" s="136"/>
      <c r="Y2" s="136"/>
      <c r="Z2" s="137">
        <f>T2+1</f>
        <v>46017</v>
      </c>
      <c r="AA2" s="137"/>
      <c r="AB2" s="137"/>
      <c r="AC2" s="137"/>
      <c r="AD2" s="3"/>
      <c r="AE2" s="3"/>
    </row>
    <row r="3" spans="1:34" s="138" customFormat="1" ht="36.6" customHeight="1">
      <c r="A3" s="70" t="s">
        <v>32</v>
      </c>
      <c r="B3" s="69"/>
      <c r="C3" s="139">
        <v>1737</v>
      </c>
      <c r="D3" s="139"/>
      <c r="E3" s="139"/>
      <c r="F3" s="6"/>
      <c r="G3" s="6"/>
      <c r="H3" s="2"/>
      <c r="I3" s="139">
        <v>1737</v>
      </c>
      <c r="J3" s="139"/>
      <c r="K3" s="139"/>
      <c r="L3" s="6"/>
      <c r="M3" s="6"/>
      <c r="N3" s="153"/>
      <c r="O3" s="154">
        <v>1737</v>
      </c>
      <c r="P3" s="154"/>
      <c r="Q3" s="154"/>
      <c r="R3" s="155"/>
      <c r="S3" s="155"/>
      <c r="T3" s="2"/>
      <c r="U3" s="139">
        <v>1737</v>
      </c>
      <c r="V3" s="139"/>
      <c r="W3" s="139"/>
      <c r="X3" s="6"/>
      <c r="Y3" s="6"/>
      <c r="Z3" s="2"/>
      <c r="AA3" s="139">
        <v>1737</v>
      </c>
      <c r="AB3" s="139"/>
      <c r="AC3" s="139"/>
      <c r="AD3" s="6"/>
      <c r="AE3" s="6"/>
    </row>
    <row r="4" spans="1:34" ht="32.1" customHeight="1">
      <c r="A4" s="2"/>
      <c r="B4" s="2"/>
      <c r="C4" s="5" t="s">
        <v>1</v>
      </c>
      <c r="D4" s="7" t="s">
        <v>2</v>
      </c>
      <c r="E4" s="8" t="s">
        <v>3</v>
      </c>
      <c r="F4" s="9" t="s">
        <v>4</v>
      </c>
      <c r="G4" s="9" t="s">
        <v>5</v>
      </c>
      <c r="H4" s="2"/>
      <c r="I4" s="5" t="s">
        <v>1</v>
      </c>
      <c r="J4" s="7" t="s">
        <v>2</v>
      </c>
      <c r="K4" s="8" t="s">
        <v>3</v>
      </c>
      <c r="L4" s="9" t="s">
        <v>4</v>
      </c>
      <c r="M4" s="9" t="s">
        <v>5</v>
      </c>
      <c r="N4" s="153"/>
      <c r="O4" s="156" t="s">
        <v>1</v>
      </c>
      <c r="P4" s="157" t="s">
        <v>2</v>
      </c>
      <c r="Q4" s="158" t="s">
        <v>3</v>
      </c>
      <c r="R4" s="159" t="s">
        <v>4</v>
      </c>
      <c r="S4" s="159" t="s">
        <v>5</v>
      </c>
      <c r="T4" s="2"/>
      <c r="U4" s="5" t="s">
        <v>1</v>
      </c>
      <c r="V4" s="10" t="s">
        <v>2</v>
      </c>
      <c r="W4" s="8" t="s">
        <v>3</v>
      </c>
      <c r="X4" s="9" t="s">
        <v>4</v>
      </c>
      <c r="Y4" s="9" t="s">
        <v>5</v>
      </c>
      <c r="Z4" s="2"/>
      <c r="AA4" s="5" t="s">
        <v>1</v>
      </c>
      <c r="AB4" s="7" t="s">
        <v>2</v>
      </c>
      <c r="AC4" s="8" t="s">
        <v>3</v>
      </c>
      <c r="AD4" s="9" t="s">
        <v>4</v>
      </c>
      <c r="AE4" s="9" t="s">
        <v>5</v>
      </c>
      <c r="AF4" s="12"/>
      <c r="AG4" s="12"/>
      <c r="AH4" s="12"/>
    </row>
    <row r="5" spans="1:34" ht="55.9" customHeight="1">
      <c r="A5" s="118" t="s">
        <v>6</v>
      </c>
      <c r="B5" s="119"/>
      <c r="C5" s="5" t="s">
        <v>31</v>
      </c>
      <c r="D5" s="7"/>
      <c r="E5" s="8"/>
      <c r="F5" s="69"/>
      <c r="G5" s="69"/>
      <c r="H5" s="119"/>
      <c r="I5" s="5" t="s">
        <v>29</v>
      </c>
      <c r="J5" s="7"/>
      <c r="K5" s="8"/>
      <c r="L5" s="69"/>
      <c r="M5" s="69"/>
      <c r="N5" s="160"/>
      <c r="O5" s="156" t="s">
        <v>151</v>
      </c>
      <c r="P5" s="157"/>
      <c r="Q5" s="158"/>
      <c r="R5" s="159"/>
      <c r="S5" s="159"/>
      <c r="T5" s="120" t="s">
        <v>184</v>
      </c>
      <c r="U5" s="121"/>
      <c r="V5" s="10"/>
      <c r="W5" s="8"/>
      <c r="X5" s="69"/>
      <c r="Y5" s="69"/>
      <c r="Z5" s="119"/>
      <c r="AA5" s="5" t="s">
        <v>25</v>
      </c>
      <c r="AB5" s="7"/>
      <c r="AC5" s="8"/>
      <c r="AD5" s="9"/>
      <c r="AE5" s="9"/>
      <c r="AF5" s="12"/>
      <c r="AG5" s="12"/>
      <c r="AH5" s="12"/>
    </row>
    <row r="6" spans="1:34" s="13" customFormat="1" ht="55.9" customHeight="1">
      <c r="A6" s="118"/>
      <c r="B6" s="119"/>
      <c r="C6" s="47"/>
      <c r="D6" s="66"/>
      <c r="E6" s="71"/>
      <c r="F6" s="71"/>
      <c r="G6" s="71"/>
      <c r="H6" s="119"/>
      <c r="I6" s="62" t="s">
        <v>141</v>
      </c>
      <c r="J6" s="62" t="s">
        <v>74</v>
      </c>
      <c r="K6" s="29" t="s">
        <v>33</v>
      </c>
      <c r="L6" s="29">
        <v>305</v>
      </c>
      <c r="M6" s="29">
        <v>4575</v>
      </c>
      <c r="N6" s="160"/>
      <c r="O6" s="126" t="s">
        <v>165</v>
      </c>
      <c r="P6" s="126" t="s">
        <v>74</v>
      </c>
      <c r="Q6" s="161" t="s">
        <v>69</v>
      </c>
      <c r="R6" s="161">
        <v>280</v>
      </c>
      <c r="S6" s="161">
        <v>560</v>
      </c>
      <c r="T6" s="122"/>
      <c r="U6" s="123"/>
      <c r="V6" s="73"/>
      <c r="W6" s="71"/>
      <c r="X6" s="71"/>
      <c r="Y6" s="71"/>
      <c r="Z6" s="119"/>
      <c r="AA6" s="71"/>
      <c r="AB6" s="72"/>
      <c r="AC6" s="71"/>
      <c r="AD6" s="64"/>
      <c r="AE6" s="64"/>
    </row>
    <row r="7" spans="1:34" s="14" customFormat="1" ht="55.9" customHeight="1">
      <c r="A7" s="116" t="s">
        <v>7</v>
      </c>
      <c r="B7" s="88" t="s">
        <v>27</v>
      </c>
      <c r="C7" s="32" t="s">
        <v>133</v>
      </c>
      <c r="D7" s="32" t="s">
        <v>134</v>
      </c>
      <c r="E7" s="29" t="s">
        <v>166</v>
      </c>
      <c r="F7" s="29">
        <v>230</v>
      </c>
      <c r="G7" s="29">
        <v>32200</v>
      </c>
      <c r="H7" s="140" t="s">
        <v>149</v>
      </c>
      <c r="I7" s="62" t="s">
        <v>80</v>
      </c>
      <c r="J7" s="141" t="s">
        <v>91</v>
      </c>
      <c r="K7" s="61">
        <v>75</v>
      </c>
      <c r="L7" s="29">
        <v>88</v>
      </c>
      <c r="M7" s="29">
        <f>L7*K7</f>
        <v>6600</v>
      </c>
      <c r="N7" s="162" t="s">
        <v>183</v>
      </c>
      <c r="O7" s="126" t="s">
        <v>196</v>
      </c>
      <c r="P7" s="126" t="s">
        <v>34</v>
      </c>
      <c r="Q7" s="161" t="s">
        <v>167</v>
      </c>
      <c r="R7" s="161">
        <v>190</v>
      </c>
      <c r="S7" s="161">
        <v>89300</v>
      </c>
      <c r="T7" s="122"/>
      <c r="U7" s="123"/>
      <c r="V7" s="142"/>
      <c r="W7" s="142"/>
      <c r="X7" s="142"/>
      <c r="Y7" s="142"/>
      <c r="Z7" s="140" t="s">
        <v>26</v>
      </c>
      <c r="AA7" s="62" t="s">
        <v>81</v>
      </c>
      <c r="AB7" s="62" t="s">
        <v>35</v>
      </c>
      <c r="AC7" s="29" t="s">
        <v>36</v>
      </c>
      <c r="AD7" s="31">
        <v>223</v>
      </c>
      <c r="AE7" s="31">
        <v>27875</v>
      </c>
    </row>
    <row r="8" spans="1:34" s="14" customFormat="1" ht="55.15" customHeight="1">
      <c r="A8" s="117"/>
      <c r="B8" s="89"/>
      <c r="C8" s="32" t="s">
        <v>94</v>
      </c>
      <c r="D8" s="32" t="s">
        <v>95</v>
      </c>
      <c r="E8" s="29" t="s">
        <v>40</v>
      </c>
      <c r="F8" s="29">
        <v>67</v>
      </c>
      <c r="G8" s="29">
        <v>2010</v>
      </c>
      <c r="H8" s="143"/>
      <c r="I8" s="62" t="s">
        <v>76</v>
      </c>
      <c r="J8" s="62" t="s">
        <v>58</v>
      </c>
      <c r="K8" s="29" t="s">
        <v>40</v>
      </c>
      <c r="L8" s="29">
        <v>96</v>
      </c>
      <c r="M8" s="29">
        <v>2880</v>
      </c>
      <c r="N8" s="163"/>
      <c r="O8" s="126" t="s">
        <v>143</v>
      </c>
      <c r="P8" s="126" t="s">
        <v>113</v>
      </c>
      <c r="Q8" s="161" t="s">
        <v>127</v>
      </c>
      <c r="R8" s="161">
        <v>225</v>
      </c>
      <c r="S8" s="161">
        <v>225</v>
      </c>
      <c r="T8" s="122"/>
      <c r="U8" s="123"/>
      <c r="V8" s="142"/>
      <c r="W8" s="142"/>
      <c r="X8" s="142"/>
      <c r="Y8" s="142"/>
      <c r="Z8" s="143"/>
      <c r="AA8" s="62" t="s">
        <v>192</v>
      </c>
      <c r="AB8" s="62" t="s">
        <v>62</v>
      </c>
      <c r="AC8" s="29" t="s">
        <v>38</v>
      </c>
      <c r="AD8" s="31">
        <v>40</v>
      </c>
      <c r="AE8" s="31">
        <v>880</v>
      </c>
    </row>
    <row r="9" spans="1:34" s="14" customFormat="1" ht="55.15" customHeight="1">
      <c r="A9" s="117"/>
      <c r="B9" s="89"/>
      <c r="C9" s="32" t="s">
        <v>146</v>
      </c>
      <c r="D9" s="32" t="s">
        <v>61</v>
      </c>
      <c r="E9" s="61">
        <v>18</v>
      </c>
      <c r="F9" s="29">
        <v>55</v>
      </c>
      <c r="G9" s="29">
        <f>F9*E9</f>
        <v>990</v>
      </c>
      <c r="H9" s="143"/>
      <c r="I9" s="62" t="s">
        <v>75</v>
      </c>
      <c r="J9" s="62" t="s">
        <v>58</v>
      </c>
      <c r="K9" s="29" t="s">
        <v>193</v>
      </c>
      <c r="L9" s="29">
        <v>170</v>
      </c>
      <c r="M9" s="29">
        <v>2550</v>
      </c>
      <c r="N9" s="163"/>
      <c r="O9" s="164"/>
      <c r="P9" s="164"/>
      <c r="Q9" s="164"/>
      <c r="R9" s="164"/>
      <c r="S9" s="164"/>
      <c r="T9" s="122"/>
      <c r="U9" s="123"/>
      <c r="V9" s="142"/>
      <c r="W9" s="142"/>
      <c r="X9" s="142"/>
      <c r="Y9" s="142"/>
      <c r="Z9" s="143"/>
      <c r="AA9" s="62" t="s">
        <v>82</v>
      </c>
      <c r="AB9" s="62" t="s">
        <v>35</v>
      </c>
      <c r="AC9" s="29" t="s">
        <v>41</v>
      </c>
      <c r="AD9" s="31">
        <v>263</v>
      </c>
      <c r="AE9" s="31">
        <v>4734</v>
      </c>
    </row>
    <row r="10" spans="1:34" s="14" customFormat="1" ht="55.15" customHeight="1">
      <c r="A10" s="117"/>
      <c r="B10" s="89"/>
      <c r="C10" s="32" t="s">
        <v>99</v>
      </c>
      <c r="D10" s="32" t="s">
        <v>100</v>
      </c>
      <c r="E10" s="29" t="s">
        <v>101</v>
      </c>
      <c r="F10" s="29">
        <v>245</v>
      </c>
      <c r="G10" s="29">
        <v>1960</v>
      </c>
      <c r="H10" s="143"/>
      <c r="I10" s="62" t="s">
        <v>47</v>
      </c>
      <c r="J10" s="62" t="s">
        <v>48</v>
      </c>
      <c r="K10" s="61">
        <v>5</v>
      </c>
      <c r="L10" s="29">
        <v>58</v>
      </c>
      <c r="M10" s="29">
        <f>L10*K10</f>
        <v>290</v>
      </c>
      <c r="N10" s="163"/>
      <c r="O10" s="164"/>
      <c r="P10" s="164"/>
      <c r="Q10" s="164"/>
      <c r="R10" s="164"/>
      <c r="S10" s="164"/>
      <c r="T10" s="122"/>
      <c r="U10" s="123"/>
      <c r="V10" s="142"/>
      <c r="W10" s="142"/>
      <c r="X10" s="142"/>
      <c r="Y10" s="142"/>
      <c r="Z10" s="143"/>
      <c r="AA10" s="62" t="s">
        <v>146</v>
      </c>
      <c r="AB10" s="62" t="s">
        <v>61</v>
      </c>
      <c r="AC10" s="29" t="s">
        <v>41</v>
      </c>
      <c r="AD10" s="31">
        <v>55</v>
      </c>
      <c r="AE10" s="31">
        <v>990</v>
      </c>
    </row>
    <row r="11" spans="1:34" s="14" customFormat="1" ht="55.15" customHeight="1">
      <c r="A11" s="117"/>
      <c r="B11" s="89"/>
      <c r="C11" s="32" t="s">
        <v>98</v>
      </c>
      <c r="D11" s="32" t="s">
        <v>37</v>
      </c>
      <c r="E11" s="61">
        <v>6</v>
      </c>
      <c r="F11" s="29">
        <v>129</v>
      </c>
      <c r="G11" s="29">
        <f>F11*E11</f>
        <v>774</v>
      </c>
      <c r="H11" s="143"/>
      <c r="I11" s="62" t="s">
        <v>169</v>
      </c>
      <c r="J11" s="62" t="s">
        <v>170</v>
      </c>
      <c r="K11" s="144">
        <v>4</v>
      </c>
      <c r="L11" s="29">
        <v>2250</v>
      </c>
      <c r="M11" s="29">
        <f>L11*K11</f>
        <v>9000</v>
      </c>
      <c r="N11" s="163"/>
      <c r="O11" s="164"/>
      <c r="P11" s="164"/>
      <c r="Q11" s="164"/>
      <c r="R11" s="164"/>
      <c r="S11" s="164"/>
      <c r="T11" s="122"/>
      <c r="U11" s="123"/>
      <c r="V11" s="142"/>
      <c r="W11" s="142"/>
      <c r="X11" s="142"/>
      <c r="Y11" s="142"/>
      <c r="Z11" s="143"/>
      <c r="AA11" s="62" t="s">
        <v>49</v>
      </c>
      <c r="AB11" s="62" t="s">
        <v>43</v>
      </c>
      <c r="AC11" s="29" t="s">
        <v>50</v>
      </c>
      <c r="AD11" s="31">
        <v>188</v>
      </c>
      <c r="AE11" s="31">
        <v>376</v>
      </c>
    </row>
    <row r="12" spans="1:34" s="14" customFormat="1" ht="55.15" customHeight="1">
      <c r="A12" s="117"/>
      <c r="B12" s="89"/>
      <c r="C12" s="32" t="s">
        <v>103</v>
      </c>
      <c r="D12" s="32" t="s">
        <v>37</v>
      </c>
      <c r="E12" s="29" t="s">
        <v>104</v>
      </c>
      <c r="F12" s="29">
        <v>198</v>
      </c>
      <c r="G12" s="29">
        <v>792</v>
      </c>
      <c r="H12" s="143"/>
      <c r="I12" s="62" t="s">
        <v>42</v>
      </c>
      <c r="J12" s="62" t="s">
        <v>43</v>
      </c>
      <c r="K12" s="29" t="s">
        <v>132</v>
      </c>
      <c r="L12" s="29">
        <v>188</v>
      </c>
      <c r="M12" s="29">
        <v>226</v>
      </c>
      <c r="N12" s="163"/>
      <c r="O12" s="164"/>
      <c r="P12" s="164"/>
      <c r="Q12" s="164"/>
      <c r="R12" s="164"/>
      <c r="S12" s="164"/>
      <c r="T12" s="122"/>
      <c r="U12" s="123"/>
      <c r="V12" s="142"/>
      <c r="W12" s="142"/>
      <c r="X12" s="142"/>
      <c r="Y12" s="142"/>
      <c r="Z12" s="143"/>
      <c r="AA12" s="62" t="s">
        <v>52</v>
      </c>
      <c r="AB12" s="62" t="s">
        <v>53</v>
      </c>
      <c r="AC12" s="29" t="s">
        <v>54</v>
      </c>
      <c r="AD12" s="31">
        <v>130</v>
      </c>
      <c r="AE12" s="31">
        <v>130</v>
      </c>
    </row>
    <row r="13" spans="1:34" s="14" customFormat="1" ht="55.15" customHeight="1">
      <c r="A13" s="117"/>
      <c r="B13" s="89"/>
      <c r="C13" s="32" t="s">
        <v>47</v>
      </c>
      <c r="D13" s="32" t="s">
        <v>48</v>
      </c>
      <c r="E13" s="29" t="s">
        <v>104</v>
      </c>
      <c r="F13" s="29">
        <v>58</v>
      </c>
      <c r="G13" s="29">
        <v>232</v>
      </c>
      <c r="H13" s="143"/>
      <c r="I13" s="62" t="s">
        <v>171</v>
      </c>
      <c r="J13" s="62" t="s">
        <v>55</v>
      </c>
      <c r="K13" s="29" t="s">
        <v>127</v>
      </c>
      <c r="L13" s="29">
        <v>280</v>
      </c>
      <c r="M13" s="29">
        <v>280</v>
      </c>
      <c r="N13" s="163"/>
      <c r="O13" s="164"/>
      <c r="P13" s="164"/>
      <c r="Q13" s="164"/>
      <c r="R13" s="164"/>
      <c r="S13" s="164"/>
      <c r="T13" s="122"/>
      <c r="U13" s="123"/>
      <c r="V13" s="142"/>
      <c r="W13" s="142"/>
      <c r="X13" s="142"/>
      <c r="Y13" s="142"/>
      <c r="Z13" s="143"/>
      <c r="AA13" s="62" t="s">
        <v>56</v>
      </c>
      <c r="AB13" s="62" t="s">
        <v>43</v>
      </c>
      <c r="AC13" s="29" t="s">
        <v>57</v>
      </c>
      <c r="AD13" s="31">
        <v>175</v>
      </c>
      <c r="AE13" s="31">
        <v>53</v>
      </c>
    </row>
    <row r="14" spans="1:34" s="14" customFormat="1" ht="55.15" customHeight="1">
      <c r="A14" s="117"/>
      <c r="B14" s="89"/>
      <c r="C14" s="32" t="s">
        <v>106</v>
      </c>
      <c r="D14" s="32" t="s">
        <v>107</v>
      </c>
      <c r="E14" s="29" t="s">
        <v>108</v>
      </c>
      <c r="F14" s="29">
        <v>1560</v>
      </c>
      <c r="G14" s="29">
        <v>1560</v>
      </c>
      <c r="H14" s="143"/>
      <c r="I14" s="145"/>
      <c r="J14" s="145"/>
      <c r="K14" s="145"/>
      <c r="L14" s="145"/>
      <c r="M14" s="145"/>
      <c r="N14" s="163"/>
      <c r="O14" s="164"/>
      <c r="P14" s="164"/>
      <c r="Q14" s="164"/>
      <c r="R14" s="164"/>
      <c r="S14" s="164"/>
      <c r="T14" s="122"/>
      <c r="U14" s="123"/>
      <c r="V14" s="142"/>
      <c r="W14" s="142"/>
      <c r="X14" s="142"/>
      <c r="Y14" s="142"/>
      <c r="Z14" s="143"/>
      <c r="AA14" s="142"/>
      <c r="AB14" s="142"/>
      <c r="AC14" s="142"/>
      <c r="AD14" s="15"/>
      <c r="AE14" s="15"/>
    </row>
    <row r="15" spans="1:34" s="14" customFormat="1" ht="55.15" customHeight="1">
      <c r="A15" s="116" t="s">
        <v>8</v>
      </c>
      <c r="B15" s="88" t="s">
        <v>28</v>
      </c>
      <c r="C15" s="32" t="s">
        <v>157</v>
      </c>
      <c r="D15" s="32" t="s">
        <v>37</v>
      </c>
      <c r="E15" s="29" t="s">
        <v>128</v>
      </c>
      <c r="F15" s="29">
        <v>55</v>
      </c>
      <c r="G15" s="29">
        <v>3025</v>
      </c>
      <c r="H15" s="140" t="s">
        <v>182</v>
      </c>
      <c r="I15" s="62" t="s">
        <v>138</v>
      </c>
      <c r="J15" s="62" t="s">
        <v>60</v>
      </c>
      <c r="K15" s="61">
        <v>130</v>
      </c>
      <c r="L15" s="29">
        <v>87</v>
      </c>
      <c r="M15" s="29">
        <f>L15*K15</f>
        <v>11310</v>
      </c>
      <c r="N15" s="162" t="s">
        <v>152</v>
      </c>
      <c r="O15" s="126" t="s">
        <v>172</v>
      </c>
      <c r="P15" s="126" t="s">
        <v>173</v>
      </c>
      <c r="Q15" s="161" t="s">
        <v>174</v>
      </c>
      <c r="R15" s="161">
        <v>288</v>
      </c>
      <c r="S15" s="161">
        <v>7200</v>
      </c>
      <c r="T15" s="122"/>
      <c r="U15" s="123"/>
      <c r="V15" s="142"/>
      <c r="W15" s="142"/>
      <c r="X15" s="142"/>
      <c r="Y15" s="142"/>
      <c r="Z15" s="140" t="s">
        <v>154</v>
      </c>
      <c r="AA15" s="62" t="s">
        <v>83</v>
      </c>
      <c r="AB15" s="62" t="s">
        <v>162</v>
      </c>
      <c r="AC15" s="61">
        <v>120</v>
      </c>
      <c r="AD15" s="31">
        <v>77</v>
      </c>
      <c r="AE15" s="31">
        <f>AD15*AC15</f>
        <v>9240</v>
      </c>
    </row>
    <row r="16" spans="1:34" s="14" customFormat="1" ht="55.15" customHeight="1">
      <c r="A16" s="117"/>
      <c r="B16" s="89"/>
      <c r="C16" s="32" t="s">
        <v>140</v>
      </c>
      <c r="D16" s="32" t="s">
        <v>107</v>
      </c>
      <c r="E16" s="29" t="s">
        <v>130</v>
      </c>
      <c r="F16" s="29">
        <v>135</v>
      </c>
      <c r="G16" s="29">
        <v>3240</v>
      </c>
      <c r="H16" s="143"/>
      <c r="I16" s="62" t="s">
        <v>195</v>
      </c>
      <c r="J16" s="62" t="s">
        <v>37</v>
      </c>
      <c r="K16" s="29" t="s">
        <v>110</v>
      </c>
      <c r="L16" s="29">
        <v>218</v>
      </c>
      <c r="M16" s="29">
        <v>17440</v>
      </c>
      <c r="N16" s="163"/>
      <c r="O16" s="126" t="s">
        <v>175</v>
      </c>
      <c r="P16" s="126" t="s">
        <v>173</v>
      </c>
      <c r="Q16" s="161" t="s">
        <v>174</v>
      </c>
      <c r="R16" s="161">
        <v>288</v>
      </c>
      <c r="S16" s="161">
        <v>7200</v>
      </c>
      <c r="T16" s="122"/>
      <c r="U16" s="123"/>
      <c r="V16" s="142"/>
      <c r="W16" s="142"/>
      <c r="X16" s="142"/>
      <c r="Y16" s="142"/>
      <c r="Z16" s="143"/>
      <c r="AA16" s="62" t="s">
        <v>146</v>
      </c>
      <c r="AB16" s="62" t="s">
        <v>61</v>
      </c>
      <c r="AC16" s="61">
        <v>12</v>
      </c>
      <c r="AD16" s="31">
        <v>55</v>
      </c>
      <c r="AE16" s="31">
        <f>AD16*AC16</f>
        <v>660</v>
      </c>
    </row>
    <row r="17" spans="1:34" s="14" customFormat="1" ht="55.15" customHeight="1">
      <c r="A17" s="117"/>
      <c r="B17" s="89"/>
      <c r="C17" s="32" t="s">
        <v>79</v>
      </c>
      <c r="D17" s="32" t="s">
        <v>35</v>
      </c>
      <c r="E17" s="61">
        <v>8</v>
      </c>
      <c r="F17" s="29">
        <v>223</v>
      </c>
      <c r="G17" s="29">
        <f>F17*E17</f>
        <v>1784</v>
      </c>
      <c r="H17" s="143"/>
      <c r="I17" s="62" t="s">
        <v>52</v>
      </c>
      <c r="J17" s="62" t="s">
        <v>53</v>
      </c>
      <c r="K17" s="29" t="s">
        <v>50</v>
      </c>
      <c r="L17" s="29">
        <v>130</v>
      </c>
      <c r="M17" s="29">
        <v>260</v>
      </c>
      <c r="N17" s="163"/>
      <c r="O17" s="126" t="s">
        <v>112</v>
      </c>
      <c r="P17" s="126" t="s">
        <v>37</v>
      </c>
      <c r="Q17" s="161" t="s">
        <v>33</v>
      </c>
      <c r="R17" s="161">
        <v>198</v>
      </c>
      <c r="S17" s="161">
        <v>2970</v>
      </c>
      <c r="T17" s="122"/>
      <c r="U17" s="123"/>
      <c r="V17" s="142"/>
      <c r="W17" s="142"/>
      <c r="X17" s="142"/>
      <c r="Y17" s="142"/>
      <c r="Z17" s="143"/>
      <c r="AA17" s="62" t="s">
        <v>47</v>
      </c>
      <c r="AB17" s="62" t="s">
        <v>48</v>
      </c>
      <c r="AC17" s="61">
        <v>6</v>
      </c>
      <c r="AD17" s="31">
        <v>58</v>
      </c>
      <c r="AE17" s="31">
        <f>AD17*AC17</f>
        <v>348</v>
      </c>
    </row>
    <row r="18" spans="1:34" s="14" customFormat="1" ht="55.15" customHeight="1">
      <c r="A18" s="117"/>
      <c r="B18" s="89"/>
      <c r="C18" s="32" t="s">
        <v>47</v>
      </c>
      <c r="D18" s="32" t="s">
        <v>48</v>
      </c>
      <c r="E18" s="61">
        <v>5</v>
      </c>
      <c r="F18" s="29">
        <v>58</v>
      </c>
      <c r="G18" s="29">
        <f>F18*E18</f>
        <v>290</v>
      </c>
      <c r="H18" s="143"/>
      <c r="I18" s="142"/>
      <c r="J18" s="142"/>
      <c r="K18" s="142"/>
      <c r="L18" s="142"/>
      <c r="M18" s="142"/>
      <c r="N18" s="163"/>
      <c r="O18" s="126" t="s">
        <v>103</v>
      </c>
      <c r="P18" s="126" t="s">
        <v>37</v>
      </c>
      <c r="Q18" s="161" t="s">
        <v>33</v>
      </c>
      <c r="R18" s="161">
        <v>198</v>
      </c>
      <c r="S18" s="161">
        <v>2970</v>
      </c>
      <c r="T18" s="122"/>
      <c r="U18" s="123"/>
      <c r="V18" s="142"/>
      <c r="W18" s="142"/>
      <c r="X18" s="142"/>
      <c r="Y18" s="142"/>
      <c r="Z18" s="143"/>
      <c r="AA18" s="62" t="s">
        <v>163</v>
      </c>
      <c r="AB18" s="62" t="s">
        <v>74</v>
      </c>
      <c r="AC18" s="29" t="s">
        <v>176</v>
      </c>
      <c r="AD18" s="31">
        <v>258</v>
      </c>
      <c r="AE18" s="31">
        <v>1032</v>
      </c>
    </row>
    <row r="19" spans="1:34" s="14" customFormat="1" ht="55.15" customHeight="1">
      <c r="A19" s="117"/>
      <c r="B19" s="89"/>
      <c r="C19" s="32" t="s">
        <v>52</v>
      </c>
      <c r="D19" s="32" t="s">
        <v>53</v>
      </c>
      <c r="E19" s="29" t="s">
        <v>50</v>
      </c>
      <c r="F19" s="29">
        <v>130</v>
      </c>
      <c r="G19" s="29">
        <v>260</v>
      </c>
      <c r="H19" s="143"/>
      <c r="I19" s="142"/>
      <c r="J19" s="142"/>
      <c r="K19" s="142"/>
      <c r="L19" s="142"/>
      <c r="M19" s="142"/>
      <c r="N19" s="163"/>
      <c r="O19" s="126" t="s">
        <v>98</v>
      </c>
      <c r="P19" s="126" t="s">
        <v>37</v>
      </c>
      <c r="Q19" s="161" t="s">
        <v>33</v>
      </c>
      <c r="R19" s="161">
        <v>129</v>
      </c>
      <c r="S19" s="161">
        <v>1935</v>
      </c>
      <c r="T19" s="122"/>
      <c r="U19" s="123"/>
      <c r="V19" s="142"/>
      <c r="W19" s="142"/>
      <c r="X19" s="142"/>
      <c r="Y19" s="142"/>
      <c r="Z19" s="143"/>
      <c r="AA19" s="62" t="s">
        <v>116</v>
      </c>
      <c r="AB19" s="62" t="s">
        <v>111</v>
      </c>
      <c r="AC19" s="29" t="s">
        <v>126</v>
      </c>
      <c r="AD19" s="31">
        <v>555</v>
      </c>
      <c r="AE19" s="31">
        <v>1665</v>
      </c>
    </row>
    <row r="20" spans="1:34" s="14" customFormat="1" ht="55.15" customHeight="1">
      <c r="A20" s="117"/>
      <c r="B20" s="89"/>
      <c r="C20" s="15"/>
      <c r="D20" s="15"/>
      <c r="E20" s="142"/>
      <c r="F20" s="142"/>
      <c r="G20" s="142"/>
      <c r="H20" s="143"/>
      <c r="I20" s="142"/>
      <c r="J20" s="142"/>
      <c r="K20" s="142"/>
      <c r="L20" s="142"/>
      <c r="M20" s="142"/>
      <c r="N20" s="163"/>
      <c r="O20" s="164"/>
      <c r="P20" s="164"/>
      <c r="Q20" s="164"/>
      <c r="R20" s="164"/>
      <c r="S20" s="164"/>
      <c r="T20" s="122"/>
      <c r="U20" s="123"/>
      <c r="V20" s="142"/>
      <c r="W20" s="142"/>
      <c r="X20" s="142"/>
      <c r="Y20" s="142"/>
      <c r="Z20" s="143"/>
      <c r="AA20" s="145"/>
      <c r="AB20" s="145"/>
      <c r="AC20" s="145"/>
      <c r="AD20" s="34"/>
      <c r="AE20" s="34"/>
    </row>
    <row r="21" spans="1:34" s="14" customFormat="1" ht="55.15" customHeight="1">
      <c r="A21" s="116" t="s">
        <v>9</v>
      </c>
      <c r="B21" s="93" t="s">
        <v>24</v>
      </c>
      <c r="C21" s="30" t="s">
        <v>137</v>
      </c>
      <c r="D21" s="30" t="s">
        <v>77</v>
      </c>
      <c r="E21" s="61">
        <v>135</v>
      </c>
      <c r="F21" s="29">
        <v>20</v>
      </c>
      <c r="G21" s="29">
        <f>F21*E21</f>
        <v>2700</v>
      </c>
      <c r="H21" s="146" t="s">
        <v>24</v>
      </c>
      <c r="I21" s="30" t="s">
        <v>118</v>
      </c>
      <c r="J21" s="30" t="s">
        <v>77</v>
      </c>
      <c r="K21" s="61">
        <v>135</v>
      </c>
      <c r="L21" s="29">
        <v>20</v>
      </c>
      <c r="M21" s="29">
        <f>L21*K21</f>
        <v>2700</v>
      </c>
      <c r="N21" s="165" t="s">
        <v>153</v>
      </c>
      <c r="O21" s="166" t="s">
        <v>147</v>
      </c>
      <c r="P21" s="166" t="s">
        <v>30</v>
      </c>
      <c r="Q21" s="127">
        <v>135</v>
      </c>
      <c r="R21" s="161">
        <v>20</v>
      </c>
      <c r="S21" s="161">
        <f>R21*Q21</f>
        <v>2700</v>
      </c>
      <c r="T21" s="122"/>
      <c r="U21" s="123"/>
      <c r="V21" s="142"/>
      <c r="W21" s="142"/>
      <c r="X21" s="142"/>
      <c r="Y21" s="142"/>
      <c r="Z21" s="146" t="s">
        <v>24</v>
      </c>
      <c r="AA21" s="30" t="s">
        <v>117</v>
      </c>
      <c r="AB21" s="30" t="s">
        <v>77</v>
      </c>
      <c r="AC21" s="61">
        <v>135</v>
      </c>
      <c r="AD21" s="31">
        <v>20</v>
      </c>
      <c r="AE21" s="31">
        <f>AD21*AC21</f>
        <v>2700</v>
      </c>
    </row>
    <row r="22" spans="1:34" s="14" customFormat="1" ht="55.15" customHeight="1">
      <c r="A22" s="116"/>
      <c r="B22" s="93"/>
      <c r="C22" s="32" t="s">
        <v>65</v>
      </c>
      <c r="D22" s="32" t="s">
        <v>43</v>
      </c>
      <c r="E22" s="29" t="s">
        <v>44</v>
      </c>
      <c r="F22" s="29">
        <v>108</v>
      </c>
      <c r="G22" s="29">
        <v>162</v>
      </c>
      <c r="H22" s="146"/>
      <c r="I22" s="62" t="s">
        <v>65</v>
      </c>
      <c r="J22" s="62" t="s">
        <v>43</v>
      </c>
      <c r="K22" s="29" t="s">
        <v>44</v>
      </c>
      <c r="L22" s="29">
        <v>108</v>
      </c>
      <c r="M22" s="29">
        <v>162</v>
      </c>
      <c r="N22" s="165"/>
      <c r="O22" s="126" t="s">
        <v>65</v>
      </c>
      <c r="P22" s="126" t="s">
        <v>43</v>
      </c>
      <c r="Q22" s="161" t="s">
        <v>44</v>
      </c>
      <c r="R22" s="161">
        <v>108</v>
      </c>
      <c r="S22" s="161">
        <v>162</v>
      </c>
      <c r="T22" s="122"/>
      <c r="U22" s="123"/>
      <c r="V22" s="142"/>
      <c r="W22" s="142"/>
      <c r="X22" s="142"/>
      <c r="Y22" s="142"/>
      <c r="Z22" s="146"/>
      <c r="AA22" s="62" t="s">
        <v>65</v>
      </c>
      <c r="AB22" s="62" t="s">
        <v>43</v>
      </c>
      <c r="AC22" s="29" t="s">
        <v>44</v>
      </c>
      <c r="AD22" s="31">
        <v>108</v>
      </c>
      <c r="AE22" s="31">
        <v>162</v>
      </c>
    </row>
    <row r="23" spans="1:34" s="14" customFormat="1" ht="55.15" customHeight="1">
      <c r="A23" s="116" t="s">
        <v>10</v>
      </c>
      <c r="B23" s="88" t="s">
        <v>148</v>
      </c>
      <c r="C23" s="32" t="s">
        <v>90</v>
      </c>
      <c r="D23" s="32" t="s">
        <v>177</v>
      </c>
      <c r="E23" s="61">
        <v>30</v>
      </c>
      <c r="F23" s="29">
        <v>168</v>
      </c>
      <c r="G23" s="29">
        <f>F23*E23</f>
        <v>5040</v>
      </c>
      <c r="H23" s="140" t="s">
        <v>150</v>
      </c>
      <c r="I23" s="62" t="s">
        <v>178</v>
      </c>
      <c r="J23" s="62" t="s">
        <v>55</v>
      </c>
      <c r="K23" s="29" t="s">
        <v>179</v>
      </c>
      <c r="L23" s="29">
        <v>62</v>
      </c>
      <c r="M23" s="29">
        <v>2790</v>
      </c>
      <c r="N23" s="162" t="s">
        <v>180</v>
      </c>
      <c r="O23" s="126" t="s">
        <v>76</v>
      </c>
      <c r="P23" s="126" t="s">
        <v>58</v>
      </c>
      <c r="Q23" s="161" t="s">
        <v>96</v>
      </c>
      <c r="R23" s="161">
        <v>96</v>
      </c>
      <c r="S23" s="161">
        <v>1920</v>
      </c>
      <c r="T23" s="122"/>
      <c r="U23" s="123"/>
      <c r="V23" s="142"/>
      <c r="W23" s="142"/>
      <c r="X23" s="142"/>
      <c r="Y23" s="142"/>
      <c r="Z23" s="140" t="s">
        <v>155</v>
      </c>
      <c r="AA23" s="62" t="s">
        <v>194</v>
      </c>
      <c r="AB23" s="62" t="s">
        <v>92</v>
      </c>
      <c r="AC23" s="61">
        <v>55</v>
      </c>
      <c r="AD23" s="31">
        <v>95</v>
      </c>
      <c r="AE23" s="31">
        <f>AD23*AC23</f>
        <v>5225</v>
      </c>
    </row>
    <row r="24" spans="1:34" s="132" customFormat="1" ht="55.15" customHeight="1">
      <c r="A24" s="117"/>
      <c r="B24" s="89"/>
      <c r="C24" s="128" t="s">
        <v>191</v>
      </c>
      <c r="D24" s="128" t="s">
        <v>161</v>
      </c>
      <c r="E24" s="129">
        <v>9</v>
      </c>
      <c r="F24" s="147">
        <v>210</v>
      </c>
      <c r="G24" s="147">
        <f>F24*E24</f>
        <v>1890</v>
      </c>
      <c r="H24" s="143"/>
      <c r="I24" s="128" t="s">
        <v>159</v>
      </c>
      <c r="J24" s="128" t="s">
        <v>160</v>
      </c>
      <c r="K24" s="147" t="s">
        <v>39</v>
      </c>
      <c r="L24" s="147">
        <v>45</v>
      </c>
      <c r="M24" s="147">
        <v>1575</v>
      </c>
      <c r="N24" s="163"/>
      <c r="O24" s="126" t="s">
        <v>59</v>
      </c>
      <c r="P24" s="126" t="s">
        <v>60</v>
      </c>
      <c r="Q24" s="161" t="s">
        <v>33</v>
      </c>
      <c r="R24" s="161">
        <v>87</v>
      </c>
      <c r="S24" s="161">
        <v>1305</v>
      </c>
      <c r="T24" s="122"/>
      <c r="U24" s="123"/>
      <c r="V24" s="148"/>
      <c r="W24" s="148"/>
      <c r="X24" s="148"/>
      <c r="Y24" s="148"/>
      <c r="Z24" s="143"/>
      <c r="AA24" s="128" t="s">
        <v>136</v>
      </c>
      <c r="AB24" s="128" t="s">
        <v>135</v>
      </c>
      <c r="AC24" s="147" t="s">
        <v>168</v>
      </c>
      <c r="AD24" s="130">
        <v>72</v>
      </c>
      <c r="AE24" s="130">
        <v>1080</v>
      </c>
    </row>
    <row r="25" spans="1:34" s="132" customFormat="1" ht="55.15" customHeight="1">
      <c r="A25" s="117"/>
      <c r="B25" s="89"/>
      <c r="C25" s="131" t="s">
        <v>70</v>
      </c>
      <c r="D25" s="131" t="s">
        <v>131</v>
      </c>
      <c r="E25" s="129">
        <v>8</v>
      </c>
      <c r="F25" s="147">
        <v>175</v>
      </c>
      <c r="G25" s="147">
        <f>F25*E25</f>
        <v>1400</v>
      </c>
      <c r="H25" s="143"/>
      <c r="I25" s="128" t="s">
        <v>144</v>
      </c>
      <c r="J25" s="128" t="s">
        <v>145</v>
      </c>
      <c r="K25" s="129">
        <v>9</v>
      </c>
      <c r="L25" s="147">
        <v>135</v>
      </c>
      <c r="M25" s="147">
        <f>L25*K25</f>
        <v>1215</v>
      </c>
      <c r="N25" s="163"/>
      <c r="O25" s="126" t="s">
        <v>94</v>
      </c>
      <c r="P25" s="126" t="s">
        <v>95</v>
      </c>
      <c r="Q25" s="161" t="s">
        <v>33</v>
      </c>
      <c r="R25" s="161">
        <v>67</v>
      </c>
      <c r="S25" s="161">
        <v>1005</v>
      </c>
      <c r="T25" s="122"/>
      <c r="U25" s="123"/>
      <c r="V25" s="148"/>
      <c r="W25" s="148"/>
      <c r="X25" s="148"/>
      <c r="Y25" s="148"/>
      <c r="Z25" s="143"/>
      <c r="AA25" s="128" t="s">
        <v>51</v>
      </c>
      <c r="AB25" s="128" t="s">
        <v>43</v>
      </c>
      <c r="AC25" s="147" t="s">
        <v>50</v>
      </c>
      <c r="AD25" s="130">
        <v>118</v>
      </c>
      <c r="AE25" s="130">
        <v>236</v>
      </c>
    </row>
    <row r="26" spans="1:34" s="14" customFormat="1" ht="55.15" customHeight="1">
      <c r="A26" s="117"/>
      <c r="B26" s="89"/>
      <c r="C26" s="32" t="s">
        <v>71</v>
      </c>
      <c r="D26" s="32" t="s">
        <v>72</v>
      </c>
      <c r="E26" s="29" t="s">
        <v>158</v>
      </c>
      <c r="F26" s="29">
        <v>105</v>
      </c>
      <c r="G26" s="29">
        <v>525</v>
      </c>
      <c r="H26" s="143"/>
      <c r="I26" s="62" t="s">
        <v>45</v>
      </c>
      <c r="J26" s="62" t="s">
        <v>46</v>
      </c>
      <c r="K26" s="29" t="s">
        <v>63</v>
      </c>
      <c r="L26" s="29">
        <v>112</v>
      </c>
      <c r="M26" s="29">
        <v>1344</v>
      </c>
      <c r="N26" s="163"/>
      <c r="O26" s="126" t="s">
        <v>114</v>
      </c>
      <c r="P26" s="126" t="s">
        <v>115</v>
      </c>
      <c r="Q26" s="161" t="s">
        <v>109</v>
      </c>
      <c r="R26" s="161">
        <v>215</v>
      </c>
      <c r="S26" s="161">
        <v>860</v>
      </c>
      <c r="T26" s="122"/>
      <c r="U26" s="123"/>
      <c r="V26" s="142"/>
      <c r="W26" s="142"/>
      <c r="X26" s="142"/>
      <c r="Y26" s="142"/>
      <c r="Z26" s="143"/>
      <c r="AA26" s="62" t="s">
        <v>67</v>
      </c>
      <c r="AB26" s="62" t="s">
        <v>68</v>
      </c>
      <c r="AC26" s="29" t="s">
        <v>69</v>
      </c>
      <c r="AD26" s="31">
        <v>990</v>
      </c>
      <c r="AE26" s="31">
        <v>1980</v>
      </c>
    </row>
    <row r="27" spans="1:34" s="14" customFormat="1" ht="55.15" customHeight="1">
      <c r="A27" s="117"/>
      <c r="B27" s="89"/>
      <c r="C27" s="32" t="s">
        <v>73</v>
      </c>
      <c r="D27" s="32" t="s">
        <v>74</v>
      </c>
      <c r="E27" s="29" t="s">
        <v>127</v>
      </c>
      <c r="F27" s="29">
        <v>290</v>
      </c>
      <c r="G27" s="29">
        <v>290</v>
      </c>
      <c r="H27" s="143"/>
      <c r="I27" s="62" t="s">
        <v>78</v>
      </c>
      <c r="J27" s="62" t="s">
        <v>35</v>
      </c>
      <c r="K27" s="29" t="s">
        <v>64</v>
      </c>
      <c r="L27" s="29">
        <v>60</v>
      </c>
      <c r="M27" s="29">
        <v>480</v>
      </c>
      <c r="N27" s="163"/>
      <c r="O27" s="126" t="s">
        <v>47</v>
      </c>
      <c r="P27" s="126" t="s">
        <v>48</v>
      </c>
      <c r="Q27" s="127">
        <v>3</v>
      </c>
      <c r="R27" s="161">
        <v>58</v>
      </c>
      <c r="S27" s="161">
        <f>R27*Q27</f>
        <v>174</v>
      </c>
      <c r="T27" s="122"/>
      <c r="U27" s="123"/>
      <c r="V27" s="142"/>
      <c r="W27" s="142"/>
      <c r="X27" s="142"/>
      <c r="Y27" s="142"/>
      <c r="Z27" s="143"/>
      <c r="AA27" s="142"/>
      <c r="AB27" s="142"/>
      <c r="AC27" s="142"/>
      <c r="AD27" s="15"/>
      <c r="AE27" s="15"/>
    </row>
    <row r="28" spans="1:34" s="14" customFormat="1" ht="55.15" customHeight="1">
      <c r="A28" s="117"/>
      <c r="B28" s="89"/>
      <c r="C28" s="32" t="s">
        <v>51</v>
      </c>
      <c r="D28" s="32" t="s">
        <v>43</v>
      </c>
      <c r="E28" s="29" t="s">
        <v>54</v>
      </c>
      <c r="F28" s="29">
        <v>118</v>
      </c>
      <c r="G28" s="29">
        <v>118</v>
      </c>
      <c r="H28" s="143"/>
      <c r="I28" s="142"/>
      <c r="J28" s="142"/>
      <c r="K28" s="142"/>
      <c r="L28" s="142"/>
      <c r="M28" s="142"/>
      <c r="N28" s="163"/>
      <c r="O28" s="164"/>
      <c r="P28" s="164"/>
      <c r="Q28" s="164"/>
      <c r="R28" s="164"/>
      <c r="S28" s="164"/>
      <c r="T28" s="122"/>
      <c r="U28" s="123"/>
      <c r="V28" s="142"/>
      <c r="W28" s="142"/>
      <c r="X28" s="142"/>
      <c r="Y28" s="142"/>
      <c r="Z28" s="143"/>
      <c r="AA28" s="142"/>
      <c r="AB28" s="142"/>
      <c r="AC28" s="142"/>
      <c r="AD28" s="15"/>
      <c r="AE28" s="15"/>
    </row>
    <row r="29" spans="1:34" s="14" customFormat="1" ht="55.15" customHeight="1">
      <c r="A29" s="58" t="s">
        <v>11</v>
      </c>
      <c r="B29" s="50"/>
      <c r="C29" s="15"/>
      <c r="D29" s="15"/>
      <c r="E29" s="142"/>
      <c r="F29" s="142"/>
      <c r="G29" s="142"/>
      <c r="H29" s="149" t="s">
        <v>11</v>
      </c>
      <c r="I29" s="62" t="s">
        <v>124</v>
      </c>
      <c r="J29" s="142" t="s">
        <v>125</v>
      </c>
      <c r="K29" s="150">
        <v>1767</v>
      </c>
      <c r="L29" s="142">
        <v>25</v>
      </c>
      <c r="M29" s="29">
        <f>K29*L29</f>
        <v>44175</v>
      </c>
      <c r="N29" s="149"/>
      <c r="O29" s="52" t="s">
        <v>198</v>
      </c>
      <c r="P29" s="142"/>
      <c r="Q29" s="142"/>
      <c r="R29" s="142"/>
      <c r="S29" s="142"/>
      <c r="T29" s="124"/>
      <c r="U29" s="125"/>
      <c r="V29" s="142"/>
      <c r="W29" s="142"/>
      <c r="X29" s="142"/>
      <c r="Y29" s="142"/>
      <c r="Z29" s="149"/>
      <c r="AA29" s="142"/>
      <c r="AB29" s="142"/>
      <c r="AC29" s="142"/>
      <c r="AD29" s="15"/>
      <c r="AE29" s="15"/>
    </row>
    <row r="30" spans="1:34" s="21" customFormat="1" ht="25.35" customHeight="1">
      <c r="A30" s="101" t="s">
        <v>14</v>
      </c>
      <c r="B30" s="104"/>
      <c r="C30" s="107" t="s">
        <v>15</v>
      </c>
      <c r="D30" s="108"/>
      <c r="E30" s="18">
        <v>6.6</v>
      </c>
      <c r="F30" s="19"/>
      <c r="G30" s="19"/>
      <c r="H30" s="101" t="s">
        <v>14</v>
      </c>
      <c r="I30" s="107" t="s">
        <v>15</v>
      </c>
      <c r="J30" s="108"/>
      <c r="K30" s="20">
        <v>5.7</v>
      </c>
      <c r="L30" s="19"/>
      <c r="M30" s="19"/>
      <c r="N30" s="101" t="s">
        <v>14</v>
      </c>
      <c r="O30" s="107" t="s">
        <v>15</v>
      </c>
      <c r="P30" s="108"/>
      <c r="Q30" s="20">
        <v>6.7</v>
      </c>
      <c r="R30" s="6"/>
      <c r="S30" s="6"/>
      <c r="T30" s="101" t="s">
        <v>14</v>
      </c>
      <c r="U30" s="107" t="s">
        <v>15</v>
      </c>
      <c r="V30" s="108"/>
      <c r="W30" s="20"/>
      <c r="X30" s="6"/>
      <c r="Y30" s="6"/>
      <c r="Z30" s="101" t="s">
        <v>14</v>
      </c>
      <c r="AA30" s="107" t="s">
        <v>15</v>
      </c>
      <c r="AB30" s="108"/>
      <c r="AC30" s="20">
        <v>6.3</v>
      </c>
      <c r="AD30" s="6"/>
      <c r="AE30" s="6"/>
      <c r="AF30" s="109" t="e">
        <f>#REF!/4/1767</f>
        <v>#REF!</v>
      </c>
      <c r="AG30" s="110"/>
      <c r="AH30" s="110"/>
    </row>
    <row r="31" spans="1:34" s="21" customFormat="1" ht="25.35" customHeight="1">
      <c r="A31" s="102"/>
      <c r="B31" s="105"/>
      <c r="C31" s="107" t="s">
        <v>16</v>
      </c>
      <c r="D31" s="108"/>
      <c r="E31" s="18">
        <v>2.2999999999999998</v>
      </c>
      <c r="F31" s="19"/>
      <c r="G31" s="19"/>
      <c r="H31" s="102"/>
      <c r="I31" s="107" t="s">
        <v>16</v>
      </c>
      <c r="J31" s="108"/>
      <c r="K31" s="20">
        <v>2</v>
      </c>
      <c r="L31" s="19"/>
      <c r="M31" s="19"/>
      <c r="N31" s="102"/>
      <c r="O31" s="107" t="s">
        <v>16</v>
      </c>
      <c r="P31" s="108"/>
      <c r="Q31" s="20">
        <v>4</v>
      </c>
      <c r="R31" s="6"/>
      <c r="S31" s="6"/>
      <c r="T31" s="102"/>
      <c r="U31" s="107" t="s">
        <v>16</v>
      </c>
      <c r="V31" s="108"/>
      <c r="W31" s="20"/>
      <c r="X31" s="6"/>
      <c r="Y31" s="6"/>
      <c r="Z31" s="102"/>
      <c r="AA31" s="107" t="s">
        <v>16</v>
      </c>
      <c r="AB31" s="108"/>
      <c r="AC31" s="20">
        <v>2.1</v>
      </c>
      <c r="AD31" s="6"/>
      <c r="AE31" s="6"/>
      <c r="AF31" s="109"/>
      <c r="AG31" s="110"/>
      <c r="AH31" s="110"/>
    </row>
    <row r="32" spans="1:34" s="21" customFormat="1" ht="25.35" customHeight="1">
      <c r="A32" s="102"/>
      <c r="B32" s="105"/>
      <c r="C32" s="107" t="s">
        <v>17</v>
      </c>
      <c r="D32" s="108"/>
      <c r="E32" s="18">
        <v>1.3</v>
      </c>
      <c r="F32" s="19"/>
      <c r="G32" s="19"/>
      <c r="H32" s="102"/>
      <c r="I32" s="107" t="s">
        <v>17</v>
      </c>
      <c r="J32" s="108"/>
      <c r="K32" s="20">
        <v>1.6</v>
      </c>
      <c r="L32" s="19"/>
      <c r="M32" s="19"/>
      <c r="N32" s="102"/>
      <c r="O32" s="107" t="s">
        <v>17</v>
      </c>
      <c r="P32" s="108"/>
      <c r="Q32" s="20">
        <v>1</v>
      </c>
      <c r="R32" s="6"/>
      <c r="S32" s="6"/>
      <c r="T32" s="102"/>
      <c r="U32" s="107" t="s">
        <v>17</v>
      </c>
      <c r="V32" s="108"/>
      <c r="W32" s="20"/>
      <c r="X32" s="6"/>
      <c r="Y32" s="6"/>
      <c r="Z32" s="102"/>
      <c r="AA32" s="107" t="s">
        <v>17</v>
      </c>
      <c r="AB32" s="108"/>
      <c r="AC32" s="20">
        <v>1.8</v>
      </c>
      <c r="AD32" s="6"/>
      <c r="AE32" s="6"/>
    </row>
    <row r="33" spans="1:31" s="21" customFormat="1" ht="25.35" customHeight="1">
      <c r="A33" s="102"/>
      <c r="B33" s="105"/>
      <c r="C33" s="107" t="s">
        <v>18</v>
      </c>
      <c r="D33" s="108"/>
      <c r="E33" s="18"/>
      <c r="F33" s="19"/>
      <c r="G33" s="19"/>
      <c r="H33" s="102"/>
      <c r="I33" s="107" t="s">
        <v>18</v>
      </c>
      <c r="J33" s="108"/>
      <c r="K33" s="20">
        <v>1</v>
      </c>
      <c r="L33" s="19"/>
      <c r="M33" s="19"/>
      <c r="N33" s="102"/>
      <c r="O33" s="107" t="s">
        <v>18</v>
      </c>
      <c r="P33" s="108"/>
      <c r="Q33" s="20"/>
      <c r="R33" s="6"/>
      <c r="S33" s="6"/>
      <c r="T33" s="102"/>
      <c r="U33" s="107" t="s">
        <v>18</v>
      </c>
      <c r="V33" s="108"/>
      <c r="W33" s="20"/>
      <c r="X33" s="6"/>
      <c r="Y33" s="6"/>
      <c r="Z33" s="102"/>
      <c r="AA33" s="107" t="s">
        <v>18</v>
      </c>
      <c r="AB33" s="108"/>
      <c r="AC33" s="20"/>
      <c r="AD33" s="6"/>
      <c r="AE33" s="6"/>
    </row>
    <row r="34" spans="1:31" s="21" customFormat="1" ht="25.35" customHeight="1">
      <c r="A34" s="102"/>
      <c r="B34" s="105"/>
      <c r="C34" s="107" t="s">
        <v>19</v>
      </c>
      <c r="D34" s="108"/>
      <c r="E34" s="18"/>
      <c r="F34" s="19"/>
      <c r="G34" s="19"/>
      <c r="H34" s="102"/>
      <c r="I34" s="107" t="s">
        <v>19</v>
      </c>
      <c r="J34" s="108"/>
      <c r="K34" s="18"/>
      <c r="L34" s="19"/>
      <c r="M34" s="19"/>
      <c r="N34" s="102"/>
      <c r="O34" s="107" t="s">
        <v>19</v>
      </c>
      <c r="P34" s="108"/>
      <c r="Q34" s="20"/>
      <c r="R34" s="6"/>
      <c r="S34" s="6"/>
      <c r="T34" s="102"/>
      <c r="U34" s="107" t="s">
        <v>19</v>
      </c>
      <c r="V34" s="108"/>
      <c r="W34" s="20"/>
      <c r="X34" s="6"/>
      <c r="Y34" s="6"/>
      <c r="Z34" s="102"/>
      <c r="AA34" s="107" t="s">
        <v>19</v>
      </c>
      <c r="AB34" s="108"/>
      <c r="AC34" s="20"/>
      <c r="AD34" s="6"/>
      <c r="AE34" s="6"/>
    </row>
    <row r="35" spans="1:31" s="21" customFormat="1" ht="25.35" customHeight="1">
      <c r="A35" s="102"/>
      <c r="B35" s="105"/>
      <c r="C35" s="107" t="s">
        <v>20</v>
      </c>
      <c r="D35" s="108"/>
      <c r="E35" s="20">
        <v>3</v>
      </c>
      <c r="F35" s="19"/>
      <c r="G35" s="19"/>
      <c r="H35" s="102"/>
      <c r="I35" s="107" t="s">
        <v>20</v>
      </c>
      <c r="J35" s="108"/>
      <c r="K35" s="20">
        <v>3.6</v>
      </c>
      <c r="L35" s="19"/>
      <c r="M35" s="19"/>
      <c r="N35" s="102"/>
      <c r="O35" s="107" t="s">
        <v>20</v>
      </c>
      <c r="P35" s="108"/>
      <c r="Q35" s="20">
        <v>3</v>
      </c>
      <c r="R35" s="6"/>
      <c r="S35" s="6"/>
      <c r="T35" s="102"/>
      <c r="U35" s="107" t="s">
        <v>20</v>
      </c>
      <c r="V35" s="108"/>
      <c r="W35" s="20"/>
      <c r="X35" s="6"/>
      <c r="Y35" s="6"/>
      <c r="Z35" s="102"/>
      <c r="AA35" s="107" t="s">
        <v>20</v>
      </c>
      <c r="AB35" s="108"/>
      <c r="AC35" s="20">
        <v>2.5</v>
      </c>
      <c r="AD35" s="6"/>
      <c r="AE35" s="6"/>
    </row>
    <row r="36" spans="1:31" s="21" customFormat="1" ht="30" customHeight="1">
      <c r="A36" s="103"/>
      <c r="B36" s="106"/>
      <c r="C36" s="107" t="s">
        <v>21</v>
      </c>
      <c r="D36" s="108"/>
      <c r="E36" s="22">
        <f>E30*70+E31*75+E32*25+E33*60+E35*45+E34*150</f>
        <v>802</v>
      </c>
      <c r="F36" s="19"/>
      <c r="G36" s="19"/>
      <c r="H36" s="103"/>
      <c r="I36" s="107" t="s">
        <v>21</v>
      </c>
      <c r="J36" s="108"/>
      <c r="K36" s="22">
        <f>K30*70+K31*75+K32*25+K33*60+K35*45+K34*150</f>
        <v>811</v>
      </c>
      <c r="L36" s="19"/>
      <c r="M36" s="19"/>
      <c r="N36" s="103"/>
      <c r="O36" s="107" t="s">
        <v>21</v>
      </c>
      <c r="P36" s="108"/>
      <c r="Q36" s="22">
        <f>Q30*70+Q31*75+Q32*25+Q33*150+Q35*45+Q34*132</f>
        <v>929</v>
      </c>
      <c r="R36" s="19"/>
      <c r="S36" s="19"/>
      <c r="T36" s="103"/>
      <c r="U36" s="107" t="s">
        <v>21</v>
      </c>
      <c r="V36" s="108"/>
      <c r="W36" s="22">
        <f>W30*70+W31*75+W32*25+W33*60+W35*45</f>
        <v>0</v>
      </c>
      <c r="X36" s="19"/>
      <c r="Y36" s="19"/>
      <c r="Z36" s="103"/>
      <c r="AA36" s="107" t="s">
        <v>21</v>
      </c>
      <c r="AB36" s="108"/>
      <c r="AC36" s="22">
        <f>AC30*70+AC31*75+AC32*25+AC33*60+AC35*45+70</f>
        <v>826</v>
      </c>
      <c r="AD36" s="19"/>
      <c r="AE36" s="19"/>
    </row>
    <row r="37" spans="1:31" s="21" customFormat="1" ht="47.25" customHeight="1">
      <c r="A37" s="114" t="s">
        <v>22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</row>
    <row r="38" spans="1:31" s="24" customFormat="1" ht="30" customHeight="1">
      <c r="A38" s="111" t="s">
        <v>197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23"/>
      <c r="AE38" s="23"/>
    </row>
  </sheetData>
  <mergeCells count="81">
    <mergeCell ref="A38:AC38"/>
    <mergeCell ref="C36:D36"/>
    <mergeCell ref="I36:J36"/>
    <mergeCell ref="O36:P36"/>
    <mergeCell ref="U36:V36"/>
    <mergeCell ref="AA36:AB36"/>
    <mergeCell ref="A37:AE37"/>
    <mergeCell ref="A30:A36"/>
    <mergeCell ref="B30:B36"/>
    <mergeCell ref="C30:D30"/>
    <mergeCell ref="C34:D34"/>
    <mergeCell ref="I34:J34"/>
    <mergeCell ref="O34:P34"/>
    <mergeCell ref="U34:V34"/>
    <mergeCell ref="AA34:AB34"/>
    <mergeCell ref="C33:D33"/>
    <mergeCell ref="I33:J33"/>
    <mergeCell ref="O33:P33"/>
    <mergeCell ref="U33:V33"/>
    <mergeCell ref="AA33:AB33"/>
    <mergeCell ref="H30:H36"/>
    <mergeCell ref="I30:J30"/>
    <mergeCell ref="N30:N36"/>
    <mergeCell ref="C31:D31"/>
    <mergeCell ref="I31:J31"/>
    <mergeCell ref="C32:D32"/>
    <mergeCell ref="I32:J32"/>
    <mergeCell ref="C35:D35"/>
    <mergeCell ref="I35:J35"/>
    <mergeCell ref="O35:P35"/>
    <mergeCell ref="U35:V35"/>
    <mergeCell ref="AF30:AH31"/>
    <mergeCell ref="O31:P31"/>
    <mergeCell ref="U31:V31"/>
    <mergeCell ref="AA31:AB31"/>
    <mergeCell ref="O32:P32"/>
    <mergeCell ref="O30:P30"/>
    <mergeCell ref="T30:T36"/>
    <mergeCell ref="U30:V30"/>
    <mergeCell ref="Z30:Z36"/>
    <mergeCell ref="AA30:AB30"/>
    <mergeCell ref="U32:V32"/>
    <mergeCell ref="AA32:AB32"/>
    <mergeCell ref="AA35:AB35"/>
    <mergeCell ref="A21:A22"/>
    <mergeCell ref="B21:B22"/>
    <mergeCell ref="H21:H22"/>
    <mergeCell ref="N21:N22"/>
    <mergeCell ref="Z21:Z22"/>
    <mergeCell ref="A23:A28"/>
    <mergeCell ref="B23:B28"/>
    <mergeCell ref="H23:H28"/>
    <mergeCell ref="N23:N28"/>
    <mergeCell ref="Z23:Z28"/>
    <mergeCell ref="Z5:Z6"/>
    <mergeCell ref="A7:A14"/>
    <mergeCell ref="B7:B14"/>
    <mergeCell ref="H7:H14"/>
    <mergeCell ref="N7:N14"/>
    <mergeCell ref="A5:A6"/>
    <mergeCell ref="B5:B6"/>
    <mergeCell ref="H5:H6"/>
    <mergeCell ref="N5:N6"/>
    <mergeCell ref="T5:U29"/>
    <mergeCell ref="Z7:Z14"/>
    <mergeCell ref="A15:A20"/>
    <mergeCell ref="B15:B20"/>
    <mergeCell ref="H15:H20"/>
    <mergeCell ref="N15:N20"/>
    <mergeCell ref="Z15:Z20"/>
    <mergeCell ref="AA3:AC3"/>
    <mergeCell ref="U3:W3"/>
    <mergeCell ref="C3:E3"/>
    <mergeCell ref="I3:K3"/>
    <mergeCell ref="O3:Q3"/>
    <mergeCell ref="A1:AE1"/>
    <mergeCell ref="B2:G2"/>
    <mergeCell ref="H2:M2"/>
    <mergeCell ref="N2:S2"/>
    <mergeCell ref="T2:Y2"/>
    <mergeCell ref="Z2:AC2"/>
  </mergeCells>
  <phoneticPr fontId="4" type="noConversion"/>
  <printOptions horizontalCentered="1" verticalCentered="1"/>
  <pageMargins left="0" right="0" top="0" bottom="0" header="0.23622047244094491" footer="0"/>
  <pageSetup paperSize="9" scale="2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8"/>
  <sheetViews>
    <sheetView zoomScale="40" zoomScaleNormal="40" zoomScaleSheetLayoutView="40" workbookViewId="0">
      <selection activeCell="AJ11" sqref="AJ11"/>
    </sheetView>
  </sheetViews>
  <sheetFormatPr defaultColWidth="8.875" defaultRowHeight="4.9000000000000004" customHeight="1"/>
  <cols>
    <col min="1" max="1" width="7" style="57" customWidth="1"/>
    <col min="2" max="2" width="8.5" style="4" customWidth="1"/>
    <col min="3" max="3" width="66.125" style="4" customWidth="1"/>
    <col min="4" max="4" width="16.5" style="28" customWidth="1"/>
    <col min="5" max="5" width="20.625" style="4" customWidth="1"/>
    <col min="6" max="6" width="19.5" style="4" hidden="1" customWidth="1"/>
    <col min="7" max="7" width="15.25" style="4" hidden="1" customWidth="1"/>
    <col min="8" max="8" width="8.5" style="4" customWidth="1"/>
    <col min="9" max="9" width="61.125" style="4" customWidth="1"/>
    <col min="10" max="10" width="16.5" style="25" customWidth="1"/>
    <col min="11" max="11" width="20.625" style="4" customWidth="1"/>
    <col min="12" max="12" width="19.5" style="4" hidden="1" customWidth="1"/>
    <col min="13" max="13" width="15.25" style="4" hidden="1" customWidth="1"/>
    <col min="14" max="14" width="8.5" style="4" customWidth="1"/>
    <col min="15" max="15" width="80.5" style="4" customWidth="1"/>
    <col min="16" max="16" width="18" style="25" customWidth="1"/>
    <col min="17" max="17" width="20.625" style="26" customWidth="1"/>
    <col min="18" max="18" width="15.625" style="4" hidden="1" customWidth="1"/>
    <col min="19" max="19" width="15.625" style="27" hidden="1" customWidth="1"/>
    <col min="20" max="20" width="8.5" style="4" customWidth="1"/>
    <col min="21" max="21" width="38.5" style="4" customWidth="1"/>
    <col min="22" max="22" width="15.25" style="28" hidden="1" customWidth="1"/>
    <col min="23" max="23" width="20.625" style="26" hidden="1" customWidth="1"/>
    <col min="24" max="25" width="15.625" style="4" hidden="1" customWidth="1"/>
    <col min="26" max="26" width="8.5" style="4" customWidth="1"/>
    <col min="27" max="27" width="61.125" style="4" customWidth="1"/>
    <col min="28" max="28" width="16.5" style="25" customWidth="1"/>
    <col min="29" max="29" width="20.625" style="26" customWidth="1"/>
    <col min="30" max="30" width="14.25" style="4" hidden="1" customWidth="1"/>
    <col min="31" max="31" width="15.625" style="4" hidden="1" customWidth="1"/>
    <col min="32" max="35" width="15.75" style="4" customWidth="1"/>
    <col min="36" max="16384" width="8.875" style="4"/>
  </cols>
  <sheetData>
    <row r="1" spans="1:34" s="1" customFormat="1" ht="83.25" customHeight="1">
      <c r="A1" s="75" t="s">
        <v>186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</row>
    <row r="2" spans="1:34" s="138" customFormat="1" ht="55.15" customHeight="1">
      <c r="A2" s="2" t="s">
        <v>0</v>
      </c>
      <c r="B2" s="133">
        <v>46013</v>
      </c>
      <c r="C2" s="133"/>
      <c r="D2" s="133"/>
      <c r="E2" s="133"/>
      <c r="F2" s="133"/>
      <c r="G2" s="133"/>
      <c r="H2" s="134">
        <f>B2+1</f>
        <v>46014</v>
      </c>
      <c r="I2" s="134"/>
      <c r="J2" s="134"/>
      <c r="K2" s="134"/>
      <c r="L2" s="134"/>
      <c r="M2" s="134"/>
      <c r="N2" s="135">
        <f>H2+1</f>
        <v>46015</v>
      </c>
      <c r="O2" s="135"/>
      <c r="P2" s="135"/>
      <c r="Q2" s="135"/>
      <c r="R2" s="135"/>
      <c r="S2" s="135"/>
      <c r="T2" s="136">
        <f>N2+1</f>
        <v>46016</v>
      </c>
      <c r="U2" s="136"/>
      <c r="V2" s="136"/>
      <c r="W2" s="136"/>
      <c r="X2" s="136"/>
      <c r="Y2" s="136"/>
      <c r="Z2" s="137">
        <f>T2+1</f>
        <v>46017</v>
      </c>
      <c r="AA2" s="137"/>
      <c r="AB2" s="137"/>
      <c r="AC2" s="137"/>
      <c r="AD2" s="3"/>
      <c r="AE2" s="3"/>
    </row>
    <row r="3" spans="1:34" ht="36.6" customHeight="1">
      <c r="A3" s="70"/>
      <c r="B3" s="69"/>
      <c r="C3" s="90">
        <v>30</v>
      </c>
      <c r="D3" s="90"/>
      <c r="E3" s="90"/>
      <c r="F3" s="6"/>
      <c r="G3" s="6"/>
      <c r="H3" s="2"/>
      <c r="I3" s="90">
        <v>30</v>
      </c>
      <c r="J3" s="90"/>
      <c r="K3" s="90"/>
      <c r="L3" s="6"/>
      <c r="M3" s="6"/>
      <c r="N3" s="2"/>
      <c r="O3" s="90">
        <v>30</v>
      </c>
      <c r="P3" s="90"/>
      <c r="Q3" s="90"/>
      <c r="R3" s="6"/>
      <c r="S3" s="6"/>
      <c r="T3" s="2"/>
      <c r="U3" s="90">
        <v>30</v>
      </c>
      <c r="V3" s="90"/>
      <c r="W3" s="90"/>
      <c r="X3" s="6"/>
      <c r="Y3" s="6"/>
      <c r="Z3" s="2"/>
      <c r="AA3" s="90">
        <v>30</v>
      </c>
      <c r="AB3" s="90"/>
      <c r="AC3" s="90"/>
      <c r="AD3" s="6"/>
      <c r="AE3" s="6"/>
    </row>
    <row r="4" spans="1:34" ht="32.1" customHeight="1">
      <c r="A4" s="2"/>
      <c r="B4" s="2"/>
      <c r="C4" s="5" t="s">
        <v>1</v>
      </c>
      <c r="D4" s="10" t="s">
        <v>2</v>
      </c>
      <c r="E4" s="8" t="s">
        <v>3</v>
      </c>
      <c r="F4" s="9" t="s">
        <v>4</v>
      </c>
      <c r="G4" s="9" t="s">
        <v>5</v>
      </c>
      <c r="H4" s="2"/>
      <c r="I4" s="5" t="s">
        <v>1</v>
      </c>
      <c r="J4" s="7" t="s">
        <v>2</v>
      </c>
      <c r="K4" s="8" t="s">
        <v>3</v>
      </c>
      <c r="L4" s="9" t="s">
        <v>4</v>
      </c>
      <c r="M4" s="9" t="s">
        <v>5</v>
      </c>
      <c r="N4" s="2"/>
      <c r="O4" s="5" t="s">
        <v>1</v>
      </c>
      <c r="P4" s="7" t="s">
        <v>2</v>
      </c>
      <c r="Q4" s="8" t="s">
        <v>3</v>
      </c>
      <c r="R4" s="9" t="s">
        <v>4</v>
      </c>
      <c r="S4" s="9" t="s">
        <v>5</v>
      </c>
      <c r="T4" s="2"/>
      <c r="U4" s="5" t="s">
        <v>1</v>
      </c>
      <c r="V4" s="10" t="s">
        <v>2</v>
      </c>
      <c r="W4" s="8" t="s">
        <v>3</v>
      </c>
      <c r="X4" s="9" t="s">
        <v>4</v>
      </c>
      <c r="Y4" s="9" t="s">
        <v>5</v>
      </c>
      <c r="Z4" s="2"/>
      <c r="AA4" s="5" t="s">
        <v>1</v>
      </c>
      <c r="AB4" s="7" t="s">
        <v>2</v>
      </c>
      <c r="AC4" s="8" t="s">
        <v>3</v>
      </c>
      <c r="AD4" s="9" t="s">
        <v>4</v>
      </c>
      <c r="AE4" s="9" t="s">
        <v>5</v>
      </c>
      <c r="AF4" s="12"/>
      <c r="AG4" s="12"/>
      <c r="AH4" s="12"/>
    </row>
    <row r="5" spans="1:34" ht="55.9" customHeight="1">
      <c r="A5" s="118" t="s">
        <v>6</v>
      </c>
      <c r="B5" s="119"/>
      <c r="C5" s="5" t="s">
        <v>31</v>
      </c>
      <c r="D5" s="10"/>
      <c r="E5" s="8"/>
      <c r="F5" s="9"/>
      <c r="G5" s="9"/>
      <c r="H5" s="119"/>
      <c r="I5" s="5" t="s">
        <v>29</v>
      </c>
      <c r="J5" s="7"/>
      <c r="K5" s="8"/>
      <c r="L5" s="9"/>
      <c r="M5" s="9"/>
      <c r="N5" s="119"/>
      <c r="O5" s="5" t="s">
        <v>151</v>
      </c>
      <c r="P5" s="7"/>
      <c r="Q5" s="8"/>
      <c r="R5" s="9"/>
      <c r="S5" s="9"/>
      <c r="T5" s="120" t="s">
        <v>184</v>
      </c>
      <c r="U5" s="121"/>
      <c r="V5" s="10"/>
      <c r="W5" s="8"/>
      <c r="X5" s="9"/>
      <c r="Y5" s="9"/>
      <c r="Z5" s="119"/>
      <c r="AA5" s="5" t="s">
        <v>25</v>
      </c>
      <c r="AB5" s="7"/>
      <c r="AC5" s="8"/>
      <c r="AD5" s="9"/>
      <c r="AE5" s="9"/>
      <c r="AF5" s="12"/>
      <c r="AG5" s="12"/>
      <c r="AH5" s="12"/>
    </row>
    <row r="6" spans="1:34" s="13" customFormat="1" ht="55.9" customHeight="1">
      <c r="A6" s="118"/>
      <c r="B6" s="119"/>
      <c r="C6" s="47"/>
      <c r="D6" s="67"/>
      <c r="E6" s="47"/>
      <c r="F6" s="47"/>
      <c r="G6" s="47"/>
      <c r="H6" s="119"/>
      <c r="I6" s="32" t="s">
        <v>141</v>
      </c>
      <c r="J6" s="38" t="s">
        <v>74</v>
      </c>
      <c r="K6" s="31"/>
      <c r="L6" s="31"/>
      <c r="M6" s="31"/>
      <c r="N6" s="119"/>
      <c r="O6" s="32" t="s">
        <v>165</v>
      </c>
      <c r="P6" s="38" t="s">
        <v>74</v>
      </c>
      <c r="Q6" s="31"/>
      <c r="R6" s="31"/>
      <c r="S6" s="31"/>
      <c r="T6" s="122"/>
      <c r="U6" s="123"/>
      <c r="V6" s="66"/>
      <c r="W6" s="47"/>
      <c r="X6" s="47"/>
      <c r="Y6" s="47"/>
      <c r="Z6" s="119"/>
      <c r="AA6" s="47"/>
      <c r="AB6" s="65"/>
      <c r="AC6" s="47"/>
      <c r="AD6" s="64"/>
      <c r="AE6" s="64"/>
    </row>
    <row r="7" spans="1:34" s="14" customFormat="1" ht="55.9" customHeight="1">
      <c r="A7" s="116" t="s">
        <v>7</v>
      </c>
      <c r="B7" s="88" t="s">
        <v>120</v>
      </c>
      <c r="C7" s="35" t="s">
        <v>119</v>
      </c>
      <c r="D7" s="42" t="s">
        <v>85</v>
      </c>
      <c r="E7" s="36">
        <v>1.5</v>
      </c>
      <c r="F7" s="36">
        <v>102</v>
      </c>
      <c r="G7" s="36">
        <f>F7*E7</f>
        <v>153</v>
      </c>
      <c r="H7" s="88" t="s">
        <v>149</v>
      </c>
      <c r="I7" s="32" t="s">
        <v>80</v>
      </c>
      <c r="J7" s="38" t="s">
        <v>91</v>
      </c>
      <c r="K7" s="31"/>
      <c r="L7" s="31"/>
      <c r="M7" s="31"/>
      <c r="N7" s="88" t="s">
        <v>188</v>
      </c>
      <c r="O7" s="35" t="s">
        <v>121</v>
      </c>
      <c r="P7" s="42" t="s">
        <v>85</v>
      </c>
      <c r="Q7" s="68">
        <v>32</v>
      </c>
      <c r="R7" s="36">
        <v>9.6</v>
      </c>
      <c r="S7" s="36">
        <f>R7*Q7</f>
        <v>307.2</v>
      </c>
      <c r="T7" s="122"/>
      <c r="U7" s="123"/>
      <c r="V7" s="15"/>
      <c r="W7" s="15"/>
      <c r="X7" s="15"/>
      <c r="Y7" s="15"/>
      <c r="Z7" s="88" t="s">
        <v>189</v>
      </c>
      <c r="AA7" s="35" t="s">
        <v>87</v>
      </c>
      <c r="AB7" s="42" t="s">
        <v>88</v>
      </c>
      <c r="AC7" s="36">
        <v>0.1</v>
      </c>
      <c r="AD7" s="36">
        <v>298</v>
      </c>
      <c r="AE7" s="43">
        <f>AD7*AC7</f>
        <v>29.8</v>
      </c>
    </row>
    <row r="8" spans="1:34" s="14" customFormat="1" ht="55.15" customHeight="1">
      <c r="A8" s="117"/>
      <c r="B8" s="89"/>
      <c r="C8" s="32" t="s">
        <v>94</v>
      </c>
      <c r="D8" s="59" t="s">
        <v>95</v>
      </c>
      <c r="E8" s="31"/>
      <c r="F8" s="31"/>
      <c r="G8" s="31"/>
      <c r="H8" s="89"/>
      <c r="I8" s="32" t="s">
        <v>97</v>
      </c>
      <c r="J8" s="38" t="s">
        <v>58</v>
      </c>
      <c r="K8" s="31"/>
      <c r="L8" s="31"/>
      <c r="M8" s="31"/>
      <c r="N8" s="89"/>
      <c r="O8" s="35" t="s">
        <v>187</v>
      </c>
      <c r="P8" s="35" t="s">
        <v>60</v>
      </c>
      <c r="Q8" s="36">
        <v>2.2999999999999998</v>
      </c>
      <c r="R8" s="36">
        <v>87</v>
      </c>
      <c r="S8" s="36">
        <f>R8*Q8</f>
        <v>200.1</v>
      </c>
      <c r="T8" s="122"/>
      <c r="U8" s="123"/>
      <c r="V8" s="15"/>
      <c r="W8" s="15"/>
      <c r="X8" s="15"/>
      <c r="Y8" s="15"/>
      <c r="Z8" s="89"/>
      <c r="AA8" s="41" t="s">
        <v>190</v>
      </c>
      <c r="AB8" s="41" t="s">
        <v>84</v>
      </c>
      <c r="AC8" s="36">
        <v>2</v>
      </c>
      <c r="AD8" s="44">
        <v>272</v>
      </c>
      <c r="AE8" s="43">
        <f>AD8*AC8</f>
        <v>544</v>
      </c>
    </row>
    <row r="9" spans="1:34" s="14" customFormat="1" ht="55.15" customHeight="1">
      <c r="A9" s="117"/>
      <c r="B9" s="89"/>
      <c r="C9" s="32" t="s">
        <v>99</v>
      </c>
      <c r="D9" s="59" t="s">
        <v>100</v>
      </c>
      <c r="E9" s="31"/>
      <c r="F9" s="31"/>
      <c r="G9" s="31"/>
      <c r="H9" s="89"/>
      <c r="I9" s="32" t="s">
        <v>105</v>
      </c>
      <c r="J9" s="38" t="s">
        <v>58</v>
      </c>
      <c r="K9" s="31"/>
      <c r="L9" s="31"/>
      <c r="M9" s="31"/>
      <c r="N9" s="89"/>
      <c r="O9" s="15"/>
      <c r="P9" s="39"/>
      <c r="Q9" s="15"/>
      <c r="R9" s="15"/>
      <c r="S9" s="15"/>
      <c r="T9" s="122"/>
      <c r="U9" s="123"/>
      <c r="V9" s="15"/>
      <c r="W9" s="15"/>
      <c r="X9" s="15"/>
      <c r="Y9" s="15"/>
      <c r="Z9" s="89"/>
      <c r="AA9" s="35" t="s">
        <v>89</v>
      </c>
      <c r="AB9" s="42" t="s">
        <v>86</v>
      </c>
      <c r="AC9" s="36">
        <v>0.3</v>
      </c>
      <c r="AD9" s="36">
        <v>150</v>
      </c>
      <c r="AE9" s="43">
        <f>AD9*AC9</f>
        <v>45</v>
      </c>
    </row>
    <row r="10" spans="1:34" s="14" customFormat="1" ht="55.15" customHeight="1">
      <c r="A10" s="117"/>
      <c r="B10" s="89"/>
      <c r="C10" s="32" t="s">
        <v>98</v>
      </c>
      <c r="D10" s="59" t="s">
        <v>37</v>
      </c>
      <c r="E10" s="31"/>
      <c r="F10" s="31"/>
      <c r="G10" s="31"/>
      <c r="H10" s="89"/>
      <c r="I10" s="32" t="s">
        <v>47</v>
      </c>
      <c r="J10" s="38" t="s">
        <v>48</v>
      </c>
      <c r="K10" s="31"/>
      <c r="L10" s="31"/>
      <c r="M10" s="31"/>
      <c r="N10" s="89"/>
      <c r="O10" s="15"/>
      <c r="P10" s="39"/>
      <c r="Q10" s="15"/>
      <c r="R10" s="15"/>
      <c r="S10" s="15"/>
      <c r="T10" s="122"/>
      <c r="U10" s="123"/>
      <c r="V10" s="15"/>
      <c r="W10" s="15"/>
      <c r="X10" s="15"/>
      <c r="Y10" s="15"/>
      <c r="Z10" s="89"/>
      <c r="AA10" s="32" t="s">
        <v>56</v>
      </c>
      <c r="AB10" s="38" t="s">
        <v>43</v>
      </c>
      <c r="AC10" s="31"/>
      <c r="AD10" s="31"/>
      <c r="AE10" s="31"/>
    </row>
    <row r="11" spans="1:34" s="14" customFormat="1" ht="55.15" customHeight="1">
      <c r="A11" s="117"/>
      <c r="B11" s="89"/>
      <c r="C11" s="32" t="s">
        <v>103</v>
      </c>
      <c r="D11" s="59" t="s">
        <v>37</v>
      </c>
      <c r="E11" s="31"/>
      <c r="F11" s="31"/>
      <c r="G11" s="31"/>
      <c r="H11" s="89"/>
      <c r="I11" s="32" t="s">
        <v>169</v>
      </c>
      <c r="J11" s="38" t="s">
        <v>170</v>
      </c>
      <c r="K11" s="31"/>
      <c r="L11" s="31"/>
      <c r="M11" s="31"/>
      <c r="N11" s="89"/>
      <c r="O11" s="15"/>
      <c r="P11" s="39"/>
      <c r="Q11" s="15"/>
      <c r="R11" s="15"/>
      <c r="S11" s="15"/>
      <c r="T11" s="122"/>
      <c r="U11" s="123"/>
      <c r="V11" s="15"/>
      <c r="W11" s="15"/>
      <c r="X11" s="15"/>
      <c r="Y11" s="15"/>
      <c r="Z11" s="89"/>
      <c r="AA11" s="32"/>
      <c r="AB11" s="38"/>
      <c r="AC11" s="31"/>
      <c r="AD11" s="31"/>
      <c r="AE11" s="31"/>
    </row>
    <row r="12" spans="1:34" s="14" customFormat="1" ht="55.15" customHeight="1">
      <c r="A12" s="117"/>
      <c r="B12" s="89"/>
      <c r="C12" s="32" t="s">
        <v>47</v>
      </c>
      <c r="D12" s="59" t="s">
        <v>48</v>
      </c>
      <c r="E12" s="31"/>
      <c r="F12" s="31"/>
      <c r="G12" s="31"/>
      <c r="H12" s="89"/>
      <c r="I12" s="32" t="s">
        <v>171</v>
      </c>
      <c r="J12" s="38" t="s">
        <v>55</v>
      </c>
      <c r="K12" s="31"/>
      <c r="L12" s="31"/>
      <c r="M12" s="31"/>
      <c r="N12" s="89"/>
      <c r="O12" s="15"/>
      <c r="P12" s="39"/>
      <c r="Q12" s="15"/>
      <c r="R12" s="15"/>
      <c r="S12" s="15"/>
      <c r="T12" s="122"/>
      <c r="U12" s="123"/>
      <c r="V12" s="15"/>
      <c r="W12" s="15"/>
      <c r="X12" s="15"/>
      <c r="Y12" s="15"/>
      <c r="Z12" s="89"/>
      <c r="AA12" s="32"/>
      <c r="AB12" s="38"/>
      <c r="AC12" s="31"/>
      <c r="AD12" s="31"/>
      <c r="AE12" s="31"/>
    </row>
    <row r="13" spans="1:34" s="14" customFormat="1" ht="55.15" customHeight="1">
      <c r="A13" s="117"/>
      <c r="B13" s="89"/>
      <c r="C13" s="32" t="s">
        <v>106</v>
      </c>
      <c r="D13" s="59" t="s">
        <v>107</v>
      </c>
      <c r="E13" s="31"/>
      <c r="F13" s="31"/>
      <c r="G13" s="31"/>
      <c r="H13" s="89"/>
      <c r="I13" s="32"/>
      <c r="J13" s="38"/>
      <c r="K13" s="31"/>
      <c r="L13" s="31"/>
      <c r="M13" s="31"/>
      <c r="N13" s="89"/>
      <c r="O13" s="15"/>
      <c r="P13" s="39"/>
      <c r="Q13" s="15"/>
      <c r="R13" s="15"/>
      <c r="S13" s="15"/>
      <c r="T13" s="122"/>
      <c r="U13" s="123"/>
      <c r="V13" s="15"/>
      <c r="W13" s="15"/>
      <c r="X13" s="15"/>
      <c r="Y13" s="15"/>
      <c r="Z13" s="89"/>
      <c r="AA13" s="32"/>
      <c r="AB13" s="38"/>
      <c r="AC13" s="31"/>
      <c r="AD13" s="31"/>
      <c r="AE13" s="31"/>
    </row>
    <row r="14" spans="1:34" s="14" customFormat="1" ht="55.15" customHeight="1">
      <c r="A14" s="117"/>
      <c r="B14" s="89"/>
      <c r="C14" s="34"/>
      <c r="D14" s="34"/>
      <c r="E14" s="31"/>
      <c r="F14" s="31"/>
      <c r="G14" s="31"/>
      <c r="H14" s="89"/>
      <c r="I14" s="32"/>
      <c r="J14" s="38"/>
      <c r="K14" s="31"/>
      <c r="L14" s="31"/>
      <c r="M14" s="31"/>
      <c r="N14" s="89"/>
      <c r="O14" s="15"/>
      <c r="P14" s="39"/>
      <c r="Q14" s="15"/>
      <c r="R14" s="15"/>
      <c r="S14" s="15"/>
      <c r="T14" s="122"/>
      <c r="U14" s="123"/>
      <c r="V14" s="15"/>
      <c r="W14" s="15"/>
      <c r="X14" s="15"/>
      <c r="Y14" s="15"/>
      <c r="Z14" s="89"/>
      <c r="AA14" s="15"/>
      <c r="AB14" s="39"/>
      <c r="AC14" s="15"/>
      <c r="AD14" s="15"/>
      <c r="AE14" s="15"/>
    </row>
    <row r="15" spans="1:34" s="14" customFormat="1" ht="55.15" customHeight="1">
      <c r="A15" s="116" t="s">
        <v>8</v>
      </c>
      <c r="B15" s="88" t="s">
        <v>28</v>
      </c>
      <c r="C15" s="32" t="s">
        <v>157</v>
      </c>
      <c r="D15" s="59" t="s">
        <v>37</v>
      </c>
      <c r="E15" s="31"/>
      <c r="F15" s="31"/>
      <c r="G15" s="31"/>
      <c r="H15" s="88" t="s">
        <v>182</v>
      </c>
      <c r="I15" s="32" t="s">
        <v>59</v>
      </c>
      <c r="J15" s="38" t="s">
        <v>60</v>
      </c>
      <c r="K15" s="31"/>
      <c r="L15" s="31"/>
      <c r="M15" s="31"/>
      <c r="N15" s="88" t="s">
        <v>152</v>
      </c>
      <c r="O15" s="32" t="s">
        <v>172</v>
      </c>
      <c r="P15" s="38" t="s">
        <v>173</v>
      </c>
      <c r="Q15" s="31"/>
      <c r="R15" s="31"/>
      <c r="S15" s="31"/>
      <c r="T15" s="122"/>
      <c r="U15" s="123"/>
      <c r="V15" s="15"/>
      <c r="W15" s="15"/>
      <c r="X15" s="15"/>
      <c r="Y15" s="15"/>
      <c r="Z15" s="88" t="s">
        <v>154</v>
      </c>
      <c r="AA15" s="32" t="s">
        <v>185</v>
      </c>
      <c r="AB15" s="38" t="s">
        <v>162</v>
      </c>
      <c r="AC15" s="31"/>
      <c r="AD15" s="31"/>
      <c r="AE15" s="31"/>
    </row>
    <row r="16" spans="1:34" s="14" customFormat="1" ht="55.15" customHeight="1">
      <c r="A16" s="117"/>
      <c r="B16" s="89"/>
      <c r="C16" s="32" t="s">
        <v>129</v>
      </c>
      <c r="D16" s="59" t="s">
        <v>107</v>
      </c>
      <c r="E16" s="31"/>
      <c r="F16" s="31"/>
      <c r="G16" s="31"/>
      <c r="H16" s="89"/>
      <c r="I16" s="32" t="s">
        <v>102</v>
      </c>
      <c r="J16" s="38" t="s">
        <v>37</v>
      </c>
      <c r="K16" s="31"/>
      <c r="L16" s="31"/>
      <c r="M16" s="31"/>
      <c r="N16" s="89"/>
      <c r="O16" s="32" t="s">
        <v>175</v>
      </c>
      <c r="P16" s="38" t="s">
        <v>173</v>
      </c>
      <c r="Q16" s="31"/>
      <c r="R16" s="31"/>
      <c r="S16" s="31"/>
      <c r="T16" s="122"/>
      <c r="U16" s="123"/>
      <c r="V16" s="15"/>
      <c r="W16" s="15"/>
      <c r="X16" s="15"/>
      <c r="Y16" s="15"/>
      <c r="Z16" s="89"/>
      <c r="AA16" s="32" t="s">
        <v>47</v>
      </c>
      <c r="AB16" s="38" t="s">
        <v>48</v>
      </c>
      <c r="AC16" s="31"/>
      <c r="AD16" s="31"/>
      <c r="AE16" s="31"/>
    </row>
    <row r="17" spans="1:34" s="14" customFormat="1" ht="55.15" customHeight="1">
      <c r="A17" s="117"/>
      <c r="B17" s="89"/>
      <c r="C17" s="35" t="s">
        <v>93</v>
      </c>
      <c r="D17" s="42" t="s">
        <v>139</v>
      </c>
      <c r="E17" s="36">
        <v>0.1</v>
      </c>
      <c r="F17" s="36">
        <v>115</v>
      </c>
      <c r="G17" s="36">
        <f>F17*E17</f>
        <v>11.5</v>
      </c>
      <c r="H17" s="89"/>
      <c r="I17" s="32"/>
      <c r="J17" s="38"/>
      <c r="K17" s="31"/>
      <c r="L17" s="31"/>
      <c r="M17" s="31"/>
      <c r="N17" s="89"/>
      <c r="O17" s="32" t="s">
        <v>112</v>
      </c>
      <c r="P17" s="38" t="s">
        <v>37</v>
      </c>
      <c r="Q17" s="31"/>
      <c r="R17" s="31"/>
      <c r="S17" s="31"/>
      <c r="T17" s="122"/>
      <c r="U17" s="123"/>
      <c r="V17" s="15"/>
      <c r="W17" s="15"/>
      <c r="X17" s="15"/>
      <c r="Y17" s="15"/>
      <c r="Z17" s="89"/>
      <c r="AA17" s="32" t="s">
        <v>163</v>
      </c>
      <c r="AB17" s="38" t="s">
        <v>74</v>
      </c>
      <c r="AC17" s="31"/>
      <c r="AD17" s="31"/>
      <c r="AE17" s="31"/>
    </row>
    <row r="18" spans="1:34" s="14" customFormat="1" ht="55.15" customHeight="1">
      <c r="A18" s="117"/>
      <c r="B18" s="89"/>
      <c r="C18" s="32" t="s">
        <v>47</v>
      </c>
      <c r="D18" s="59" t="s">
        <v>48</v>
      </c>
      <c r="E18" s="31"/>
      <c r="F18" s="31"/>
      <c r="G18" s="31"/>
      <c r="H18" s="89"/>
      <c r="I18" s="15"/>
      <c r="J18" s="39"/>
      <c r="K18" s="15"/>
      <c r="L18" s="15"/>
      <c r="M18" s="15"/>
      <c r="N18" s="89"/>
      <c r="O18" s="32" t="s">
        <v>103</v>
      </c>
      <c r="P18" s="38" t="s">
        <v>37</v>
      </c>
      <c r="Q18" s="31"/>
      <c r="R18" s="31"/>
      <c r="S18" s="31"/>
      <c r="T18" s="122"/>
      <c r="U18" s="123"/>
      <c r="V18" s="15"/>
      <c r="W18" s="15"/>
      <c r="X18" s="15"/>
      <c r="Y18" s="15"/>
      <c r="Z18" s="89"/>
      <c r="AA18" s="55" t="s">
        <v>122</v>
      </c>
      <c r="AB18" s="44" t="s">
        <v>123</v>
      </c>
      <c r="AC18" s="37">
        <v>2</v>
      </c>
      <c r="AD18" s="36">
        <v>36</v>
      </c>
      <c r="AE18" s="43">
        <f>AD18*AC18</f>
        <v>72</v>
      </c>
    </row>
    <row r="19" spans="1:34" s="14" customFormat="1" ht="55.15" customHeight="1">
      <c r="A19" s="117"/>
      <c r="B19" s="89"/>
      <c r="C19" s="32"/>
      <c r="D19" s="59"/>
      <c r="E19" s="31"/>
      <c r="F19" s="31"/>
      <c r="G19" s="31"/>
      <c r="H19" s="89"/>
      <c r="I19" s="15"/>
      <c r="J19" s="39"/>
      <c r="K19" s="15"/>
      <c r="L19" s="15"/>
      <c r="M19" s="15"/>
      <c r="N19" s="89"/>
      <c r="O19" s="32" t="s">
        <v>98</v>
      </c>
      <c r="P19" s="38" t="s">
        <v>37</v>
      </c>
      <c r="Q19" s="31"/>
      <c r="R19" s="31"/>
      <c r="S19" s="31"/>
      <c r="T19" s="122"/>
      <c r="U19" s="123"/>
      <c r="V19" s="15"/>
      <c r="W19" s="15"/>
      <c r="X19" s="15"/>
      <c r="Y19" s="15"/>
      <c r="Z19" s="89"/>
      <c r="AA19" s="55"/>
      <c r="AB19" s="44"/>
      <c r="AC19" s="37"/>
      <c r="AD19" s="36"/>
      <c r="AE19" s="43"/>
    </row>
    <row r="20" spans="1:34" s="14" customFormat="1" ht="55.15" customHeight="1">
      <c r="A20" s="117"/>
      <c r="B20" s="89"/>
      <c r="C20" s="15"/>
      <c r="D20" s="60"/>
      <c r="E20" s="15"/>
      <c r="F20" s="15"/>
      <c r="G20" s="15"/>
      <c r="H20" s="89"/>
      <c r="I20" s="15"/>
      <c r="J20" s="39"/>
      <c r="K20" s="15"/>
      <c r="L20" s="15"/>
      <c r="M20" s="15"/>
      <c r="N20" s="89"/>
      <c r="O20" s="15"/>
      <c r="P20" s="39"/>
      <c r="Q20" s="15"/>
      <c r="R20" s="15"/>
      <c r="S20" s="15"/>
      <c r="T20" s="122"/>
      <c r="U20" s="123"/>
      <c r="V20" s="15"/>
      <c r="W20" s="15"/>
      <c r="X20" s="15"/>
      <c r="Y20" s="15"/>
      <c r="Z20" s="89"/>
      <c r="AA20" s="32"/>
      <c r="AB20" s="38"/>
      <c r="AC20" s="31"/>
      <c r="AD20" s="31"/>
      <c r="AE20" s="31"/>
    </row>
    <row r="21" spans="1:34" s="14" customFormat="1" ht="55.15" customHeight="1">
      <c r="A21" s="116" t="s">
        <v>9</v>
      </c>
      <c r="B21" s="93" t="s">
        <v>24</v>
      </c>
      <c r="C21" s="30" t="s">
        <v>137</v>
      </c>
      <c r="D21" s="63" t="s">
        <v>77</v>
      </c>
      <c r="E21" s="61"/>
      <c r="F21" s="31"/>
      <c r="G21" s="31"/>
      <c r="H21" s="93" t="s">
        <v>24</v>
      </c>
      <c r="I21" s="30" t="s">
        <v>118</v>
      </c>
      <c r="J21" s="40" t="s">
        <v>77</v>
      </c>
      <c r="K21" s="61"/>
      <c r="L21" s="31"/>
      <c r="M21" s="31"/>
      <c r="N21" s="93" t="s">
        <v>153</v>
      </c>
      <c r="O21" s="30" t="s">
        <v>147</v>
      </c>
      <c r="P21" s="40" t="s">
        <v>30</v>
      </c>
      <c r="Q21" s="61"/>
      <c r="R21" s="31"/>
      <c r="S21" s="31"/>
      <c r="T21" s="122"/>
      <c r="U21" s="123"/>
      <c r="V21" s="15"/>
      <c r="W21" s="15"/>
      <c r="X21" s="15"/>
      <c r="Y21" s="15"/>
      <c r="Z21" s="93" t="s">
        <v>24</v>
      </c>
      <c r="AA21" s="30" t="s">
        <v>117</v>
      </c>
      <c r="AB21" s="40" t="s">
        <v>77</v>
      </c>
      <c r="AC21" s="61"/>
      <c r="AD21" s="31"/>
      <c r="AE21" s="31"/>
    </row>
    <row r="22" spans="1:34" s="14" customFormat="1" ht="55.15" customHeight="1">
      <c r="A22" s="116"/>
      <c r="B22" s="93"/>
      <c r="C22" s="32" t="s">
        <v>65</v>
      </c>
      <c r="D22" s="59" t="s">
        <v>43</v>
      </c>
      <c r="E22" s="31"/>
      <c r="F22" s="31"/>
      <c r="G22" s="31"/>
      <c r="H22" s="93"/>
      <c r="I22" s="32" t="s">
        <v>65</v>
      </c>
      <c r="J22" s="38" t="s">
        <v>43</v>
      </c>
      <c r="K22" s="31"/>
      <c r="L22" s="31"/>
      <c r="M22" s="31"/>
      <c r="N22" s="93"/>
      <c r="O22" s="32" t="s">
        <v>65</v>
      </c>
      <c r="P22" s="38" t="s">
        <v>43</v>
      </c>
      <c r="Q22" s="31"/>
      <c r="R22" s="31"/>
      <c r="S22" s="31"/>
      <c r="T22" s="122"/>
      <c r="U22" s="123"/>
      <c r="V22" s="15"/>
      <c r="W22" s="15"/>
      <c r="X22" s="15"/>
      <c r="Y22" s="15"/>
      <c r="Z22" s="93"/>
      <c r="AA22" s="32" t="s">
        <v>65</v>
      </c>
      <c r="AB22" s="38" t="s">
        <v>43</v>
      </c>
      <c r="AC22" s="31"/>
      <c r="AD22" s="31"/>
      <c r="AE22" s="31"/>
    </row>
    <row r="23" spans="1:34" s="14" customFormat="1" ht="55.15" customHeight="1">
      <c r="A23" s="116" t="s">
        <v>10</v>
      </c>
      <c r="B23" s="88" t="s">
        <v>148</v>
      </c>
      <c r="C23" s="32" t="s">
        <v>66</v>
      </c>
      <c r="D23" s="59" t="s">
        <v>177</v>
      </c>
      <c r="E23" s="31"/>
      <c r="F23" s="31"/>
      <c r="G23" s="31"/>
      <c r="H23" s="88" t="s">
        <v>150</v>
      </c>
      <c r="I23" s="32" t="s">
        <v>178</v>
      </c>
      <c r="J23" s="38" t="s">
        <v>55</v>
      </c>
      <c r="K23" s="31"/>
      <c r="L23" s="31"/>
      <c r="M23" s="31"/>
      <c r="N23" s="88" t="s">
        <v>180</v>
      </c>
      <c r="O23" s="32" t="s">
        <v>97</v>
      </c>
      <c r="P23" s="38" t="s">
        <v>58</v>
      </c>
      <c r="Q23" s="31"/>
      <c r="R23" s="31"/>
      <c r="S23" s="31"/>
      <c r="T23" s="122"/>
      <c r="U23" s="123"/>
      <c r="V23" s="15"/>
      <c r="W23" s="15"/>
      <c r="X23" s="15"/>
      <c r="Y23" s="15"/>
      <c r="Z23" s="88" t="s">
        <v>155</v>
      </c>
      <c r="AA23" s="32" t="s">
        <v>181</v>
      </c>
      <c r="AB23" s="38" t="s">
        <v>142</v>
      </c>
      <c r="AC23" s="31"/>
      <c r="AD23" s="31"/>
      <c r="AE23" s="31"/>
    </row>
    <row r="24" spans="1:34" s="14" customFormat="1" ht="55.15" customHeight="1">
      <c r="A24" s="117"/>
      <c r="B24" s="89"/>
      <c r="C24" s="32" t="s">
        <v>70</v>
      </c>
      <c r="D24" s="59" t="s">
        <v>131</v>
      </c>
      <c r="E24" s="31"/>
      <c r="F24" s="31"/>
      <c r="G24" s="31"/>
      <c r="H24" s="89"/>
      <c r="I24" s="32" t="s">
        <v>159</v>
      </c>
      <c r="J24" s="38" t="s">
        <v>160</v>
      </c>
      <c r="K24" s="31"/>
      <c r="L24" s="31"/>
      <c r="M24" s="31"/>
      <c r="N24" s="89"/>
      <c r="O24" s="32" t="s">
        <v>59</v>
      </c>
      <c r="P24" s="38" t="s">
        <v>60</v>
      </c>
      <c r="Q24" s="31"/>
      <c r="R24" s="31"/>
      <c r="S24" s="31"/>
      <c r="T24" s="122"/>
      <c r="U24" s="123"/>
      <c r="V24" s="15"/>
      <c r="W24" s="15"/>
      <c r="X24" s="15"/>
      <c r="Y24" s="15"/>
      <c r="Z24" s="89"/>
      <c r="AA24" s="32" t="s">
        <v>136</v>
      </c>
      <c r="AB24" s="38" t="s">
        <v>135</v>
      </c>
      <c r="AC24" s="31"/>
      <c r="AD24" s="31"/>
      <c r="AE24" s="31"/>
    </row>
    <row r="25" spans="1:34" s="14" customFormat="1" ht="55.15" customHeight="1">
      <c r="A25" s="117"/>
      <c r="B25" s="89"/>
      <c r="C25" s="32" t="s">
        <v>71</v>
      </c>
      <c r="D25" s="59" t="s">
        <v>72</v>
      </c>
      <c r="E25" s="31"/>
      <c r="F25" s="31"/>
      <c r="G25" s="31"/>
      <c r="H25" s="89"/>
      <c r="I25" s="128" t="s">
        <v>144</v>
      </c>
      <c r="J25" s="151" t="s">
        <v>145</v>
      </c>
      <c r="K25" s="31"/>
      <c r="L25" s="31"/>
      <c r="M25" s="31"/>
      <c r="N25" s="89"/>
      <c r="O25" s="32" t="s">
        <v>94</v>
      </c>
      <c r="P25" s="38" t="s">
        <v>95</v>
      </c>
      <c r="Q25" s="31"/>
      <c r="R25" s="31"/>
      <c r="S25" s="31"/>
      <c r="T25" s="122"/>
      <c r="U25" s="123"/>
      <c r="V25" s="15"/>
      <c r="W25" s="15"/>
      <c r="X25" s="15"/>
      <c r="Y25" s="15"/>
      <c r="Z25" s="89"/>
      <c r="AA25" s="32" t="s">
        <v>51</v>
      </c>
      <c r="AB25" s="38" t="s">
        <v>43</v>
      </c>
      <c r="AC25" s="31"/>
      <c r="AD25" s="31"/>
      <c r="AE25" s="31"/>
    </row>
    <row r="26" spans="1:34" s="14" customFormat="1" ht="55.15" customHeight="1">
      <c r="A26" s="117"/>
      <c r="B26" s="89"/>
      <c r="C26" s="32" t="s">
        <v>73</v>
      </c>
      <c r="D26" s="59" t="s">
        <v>74</v>
      </c>
      <c r="E26" s="31"/>
      <c r="F26" s="31"/>
      <c r="G26" s="31"/>
      <c r="H26" s="89"/>
      <c r="I26" s="32" t="s">
        <v>45</v>
      </c>
      <c r="J26" s="38" t="s">
        <v>46</v>
      </c>
      <c r="K26" s="31"/>
      <c r="L26" s="31"/>
      <c r="M26" s="31"/>
      <c r="N26" s="89"/>
      <c r="O26" s="32" t="s">
        <v>114</v>
      </c>
      <c r="P26" s="38" t="s">
        <v>115</v>
      </c>
      <c r="Q26" s="31"/>
      <c r="R26" s="31"/>
      <c r="S26" s="31"/>
      <c r="T26" s="122"/>
      <c r="U26" s="123"/>
      <c r="V26" s="15"/>
      <c r="W26" s="15"/>
      <c r="X26" s="15"/>
      <c r="Y26" s="15"/>
      <c r="Z26" s="89"/>
      <c r="AA26" s="32" t="s">
        <v>67</v>
      </c>
      <c r="AB26" s="38" t="s">
        <v>68</v>
      </c>
      <c r="AC26" s="31"/>
      <c r="AD26" s="31"/>
      <c r="AE26" s="31"/>
    </row>
    <row r="27" spans="1:34" s="14" customFormat="1" ht="55.15" customHeight="1">
      <c r="A27" s="117"/>
      <c r="B27" s="89"/>
      <c r="C27" s="32" t="s">
        <v>51</v>
      </c>
      <c r="D27" s="59" t="s">
        <v>43</v>
      </c>
      <c r="E27" s="31"/>
      <c r="F27" s="31"/>
      <c r="G27" s="31"/>
      <c r="H27" s="89"/>
      <c r="I27" s="32"/>
      <c r="J27" s="38"/>
      <c r="K27" s="31"/>
      <c r="L27" s="31"/>
      <c r="M27" s="31"/>
      <c r="N27" s="89"/>
      <c r="O27" s="32" t="s">
        <v>47</v>
      </c>
      <c r="P27" s="38" t="s">
        <v>48</v>
      </c>
      <c r="Q27" s="31"/>
      <c r="R27" s="31"/>
      <c r="S27" s="31"/>
      <c r="T27" s="122"/>
      <c r="U27" s="123"/>
      <c r="V27" s="15"/>
      <c r="W27" s="15"/>
      <c r="X27" s="15"/>
      <c r="Y27" s="15"/>
      <c r="Z27" s="89"/>
      <c r="AA27" s="15"/>
      <c r="AB27" s="39"/>
      <c r="AC27" s="15"/>
      <c r="AD27" s="15"/>
      <c r="AE27" s="15"/>
    </row>
    <row r="28" spans="1:34" s="14" customFormat="1" ht="55.15" customHeight="1">
      <c r="A28" s="117"/>
      <c r="B28" s="89"/>
      <c r="C28" s="32"/>
      <c r="D28" s="59"/>
      <c r="E28" s="31"/>
      <c r="F28" s="31"/>
      <c r="G28" s="31"/>
      <c r="H28" s="89"/>
      <c r="I28" s="15"/>
      <c r="J28" s="39"/>
      <c r="K28" s="15"/>
      <c r="L28" s="15"/>
      <c r="M28" s="15"/>
      <c r="N28" s="89"/>
      <c r="O28" s="15"/>
      <c r="P28" s="39"/>
      <c r="Q28" s="15"/>
      <c r="R28" s="15"/>
      <c r="S28" s="15"/>
      <c r="T28" s="122"/>
      <c r="U28" s="123"/>
      <c r="V28" s="15"/>
      <c r="W28" s="15"/>
      <c r="X28" s="15"/>
      <c r="Y28" s="15"/>
      <c r="Z28" s="89"/>
      <c r="AA28" s="15"/>
      <c r="AB28" s="39"/>
      <c r="AC28" s="15"/>
      <c r="AD28" s="15"/>
      <c r="AE28" s="15"/>
    </row>
    <row r="29" spans="1:34" s="14" customFormat="1" ht="55.15" customHeight="1">
      <c r="A29" s="58" t="s">
        <v>11</v>
      </c>
      <c r="B29" s="50"/>
      <c r="C29" s="15"/>
      <c r="D29" s="60"/>
      <c r="E29" s="15"/>
      <c r="F29" s="15"/>
      <c r="G29" s="15"/>
      <c r="H29" s="50" t="s">
        <v>11</v>
      </c>
      <c r="I29" s="32" t="s">
        <v>124</v>
      </c>
      <c r="J29" s="15" t="s">
        <v>125</v>
      </c>
      <c r="K29" s="51"/>
      <c r="L29" s="15"/>
      <c r="M29" s="31"/>
      <c r="N29" s="50"/>
      <c r="O29" s="15"/>
      <c r="P29" s="39"/>
      <c r="Q29" s="15"/>
      <c r="R29" s="15"/>
      <c r="S29" s="15"/>
      <c r="T29" s="124"/>
      <c r="U29" s="125"/>
      <c r="V29" s="15"/>
      <c r="W29" s="15"/>
      <c r="X29" s="15"/>
      <c r="Y29" s="15"/>
      <c r="Z29" s="50"/>
      <c r="AA29" s="15"/>
      <c r="AB29" s="39"/>
      <c r="AC29" s="15"/>
      <c r="AD29" s="15"/>
      <c r="AE29" s="15"/>
    </row>
    <row r="30" spans="1:34" s="21" customFormat="1" ht="25.35" customHeight="1">
      <c r="A30" s="101" t="s">
        <v>14</v>
      </c>
      <c r="B30" s="104"/>
      <c r="C30" s="107" t="s">
        <v>15</v>
      </c>
      <c r="D30" s="108"/>
      <c r="E30" s="74">
        <v>6.6</v>
      </c>
      <c r="F30" s="19"/>
      <c r="G30" s="19"/>
      <c r="H30" s="101" t="s">
        <v>14</v>
      </c>
      <c r="I30" s="107" t="s">
        <v>15</v>
      </c>
      <c r="J30" s="108"/>
      <c r="K30" s="20">
        <v>5.7</v>
      </c>
      <c r="L30" s="19"/>
      <c r="M30" s="19"/>
      <c r="N30" s="101" t="s">
        <v>14</v>
      </c>
      <c r="O30" s="107" t="s">
        <v>15</v>
      </c>
      <c r="P30" s="108"/>
      <c r="Q30" s="20">
        <v>6.7</v>
      </c>
      <c r="R30" s="6"/>
      <c r="S30" s="6"/>
      <c r="T30" s="101" t="s">
        <v>14</v>
      </c>
      <c r="U30" s="107" t="s">
        <v>15</v>
      </c>
      <c r="V30" s="108"/>
      <c r="W30" s="20"/>
      <c r="X30" s="6"/>
      <c r="Y30" s="6"/>
      <c r="Z30" s="101" t="s">
        <v>14</v>
      </c>
      <c r="AA30" s="107" t="s">
        <v>15</v>
      </c>
      <c r="AB30" s="108"/>
      <c r="AC30" s="20">
        <v>6.3</v>
      </c>
      <c r="AD30" s="6"/>
      <c r="AE30" s="6"/>
      <c r="AF30" s="109" t="e">
        <f>#REF!/4/1767</f>
        <v>#REF!</v>
      </c>
      <c r="AG30" s="110"/>
      <c r="AH30" s="110"/>
    </row>
    <row r="31" spans="1:34" s="21" customFormat="1" ht="25.35" customHeight="1">
      <c r="A31" s="102"/>
      <c r="B31" s="105"/>
      <c r="C31" s="107" t="s">
        <v>16</v>
      </c>
      <c r="D31" s="108"/>
      <c r="E31" s="74">
        <v>2.2999999999999998</v>
      </c>
      <c r="F31" s="19"/>
      <c r="G31" s="19"/>
      <c r="H31" s="102"/>
      <c r="I31" s="107" t="s">
        <v>16</v>
      </c>
      <c r="J31" s="108"/>
      <c r="K31" s="20">
        <v>2</v>
      </c>
      <c r="L31" s="19"/>
      <c r="M31" s="19"/>
      <c r="N31" s="102"/>
      <c r="O31" s="107" t="s">
        <v>16</v>
      </c>
      <c r="P31" s="108"/>
      <c r="Q31" s="20">
        <v>4</v>
      </c>
      <c r="R31" s="6"/>
      <c r="S31" s="6"/>
      <c r="T31" s="102"/>
      <c r="U31" s="107" t="s">
        <v>16</v>
      </c>
      <c r="V31" s="108"/>
      <c r="W31" s="20"/>
      <c r="X31" s="6"/>
      <c r="Y31" s="6"/>
      <c r="Z31" s="102"/>
      <c r="AA31" s="107" t="s">
        <v>16</v>
      </c>
      <c r="AB31" s="108"/>
      <c r="AC31" s="20">
        <v>2.1</v>
      </c>
      <c r="AD31" s="6"/>
      <c r="AE31" s="6"/>
      <c r="AF31" s="109"/>
      <c r="AG31" s="110"/>
      <c r="AH31" s="110"/>
    </row>
    <row r="32" spans="1:34" s="21" customFormat="1" ht="25.35" customHeight="1">
      <c r="A32" s="102"/>
      <c r="B32" s="105"/>
      <c r="C32" s="107" t="s">
        <v>17</v>
      </c>
      <c r="D32" s="108"/>
      <c r="E32" s="74">
        <v>1.3</v>
      </c>
      <c r="F32" s="19"/>
      <c r="G32" s="19"/>
      <c r="H32" s="102"/>
      <c r="I32" s="107" t="s">
        <v>17</v>
      </c>
      <c r="J32" s="108"/>
      <c r="K32" s="20">
        <v>1.6</v>
      </c>
      <c r="L32" s="19"/>
      <c r="M32" s="19"/>
      <c r="N32" s="102"/>
      <c r="O32" s="107" t="s">
        <v>17</v>
      </c>
      <c r="P32" s="108"/>
      <c r="Q32" s="20">
        <v>1</v>
      </c>
      <c r="R32" s="6"/>
      <c r="S32" s="6"/>
      <c r="T32" s="102"/>
      <c r="U32" s="107" t="s">
        <v>17</v>
      </c>
      <c r="V32" s="108"/>
      <c r="W32" s="20"/>
      <c r="X32" s="6"/>
      <c r="Y32" s="6"/>
      <c r="Z32" s="102"/>
      <c r="AA32" s="107" t="s">
        <v>17</v>
      </c>
      <c r="AB32" s="108"/>
      <c r="AC32" s="20">
        <v>1.8</v>
      </c>
      <c r="AD32" s="6"/>
      <c r="AE32" s="6"/>
    </row>
    <row r="33" spans="1:31" s="21" customFormat="1" ht="25.35" customHeight="1">
      <c r="A33" s="102"/>
      <c r="B33" s="105"/>
      <c r="C33" s="107" t="s">
        <v>18</v>
      </c>
      <c r="D33" s="108"/>
      <c r="E33" s="74"/>
      <c r="F33" s="19"/>
      <c r="G33" s="19"/>
      <c r="H33" s="102"/>
      <c r="I33" s="107" t="s">
        <v>18</v>
      </c>
      <c r="J33" s="108"/>
      <c r="K33" s="20">
        <v>1</v>
      </c>
      <c r="L33" s="19"/>
      <c r="M33" s="19"/>
      <c r="N33" s="102"/>
      <c r="O33" s="107" t="s">
        <v>18</v>
      </c>
      <c r="P33" s="108"/>
      <c r="Q33" s="20"/>
      <c r="R33" s="6"/>
      <c r="S33" s="6"/>
      <c r="T33" s="102"/>
      <c r="U33" s="107" t="s">
        <v>18</v>
      </c>
      <c r="V33" s="108"/>
      <c r="W33" s="20"/>
      <c r="X33" s="6"/>
      <c r="Y33" s="6"/>
      <c r="Z33" s="102"/>
      <c r="AA33" s="107" t="s">
        <v>18</v>
      </c>
      <c r="AB33" s="108"/>
      <c r="AC33" s="20"/>
      <c r="AD33" s="6"/>
      <c r="AE33" s="6"/>
    </row>
    <row r="34" spans="1:31" s="21" customFormat="1" ht="25.35" customHeight="1">
      <c r="A34" s="102"/>
      <c r="B34" s="105"/>
      <c r="C34" s="107" t="s">
        <v>19</v>
      </c>
      <c r="D34" s="108"/>
      <c r="E34" s="74"/>
      <c r="F34" s="19"/>
      <c r="G34" s="19"/>
      <c r="H34" s="102"/>
      <c r="I34" s="107" t="s">
        <v>19</v>
      </c>
      <c r="J34" s="108"/>
      <c r="K34" s="74"/>
      <c r="L34" s="19"/>
      <c r="M34" s="19"/>
      <c r="N34" s="102"/>
      <c r="O34" s="107" t="s">
        <v>19</v>
      </c>
      <c r="P34" s="108"/>
      <c r="Q34" s="20"/>
      <c r="R34" s="6"/>
      <c r="S34" s="6"/>
      <c r="T34" s="102"/>
      <c r="U34" s="107" t="s">
        <v>19</v>
      </c>
      <c r="V34" s="108"/>
      <c r="W34" s="20"/>
      <c r="X34" s="6"/>
      <c r="Y34" s="6"/>
      <c r="Z34" s="102"/>
      <c r="AA34" s="107" t="s">
        <v>19</v>
      </c>
      <c r="AB34" s="108"/>
      <c r="AC34" s="20"/>
      <c r="AD34" s="6"/>
      <c r="AE34" s="6"/>
    </row>
    <row r="35" spans="1:31" s="21" customFormat="1" ht="25.35" customHeight="1">
      <c r="A35" s="102"/>
      <c r="B35" s="105"/>
      <c r="C35" s="107" t="s">
        <v>20</v>
      </c>
      <c r="D35" s="108"/>
      <c r="E35" s="20">
        <v>3</v>
      </c>
      <c r="F35" s="19"/>
      <c r="G35" s="19"/>
      <c r="H35" s="102"/>
      <c r="I35" s="107" t="s">
        <v>20</v>
      </c>
      <c r="J35" s="108"/>
      <c r="K35" s="20">
        <v>3.6</v>
      </c>
      <c r="L35" s="19"/>
      <c r="M35" s="19"/>
      <c r="N35" s="102"/>
      <c r="O35" s="107" t="s">
        <v>20</v>
      </c>
      <c r="P35" s="108"/>
      <c r="Q35" s="20">
        <v>3</v>
      </c>
      <c r="R35" s="6"/>
      <c r="S35" s="6"/>
      <c r="T35" s="102"/>
      <c r="U35" s="107" t="s">
        <v>20</v>
      </c>
      <c r="V35" s="108"/>
      <c r="W35" s="20"/>
      <c r="X35" s="6"/>
      <c r="Y35" s="6"/>
      <c r="Z35" s="102"/>
      <c r="AA35" s="107" t="s">
        <v>20</v>
      </c>
      <c r="AB35" s="108"/>
      <c r="AC35" s="20">
        <v>2.5</v>
      </c>
      <c r="AD35" s="6"/>
      <c r="AE35" s="6"/>
    </row>
    <row r="36" spans="1:31" s="21" customFormat="1" ht="30" customHeight="1">
      <c r="A36" s="103"/>
      <c r="B36" s="106"/>
      <c r="C36" s="107" t="s">
        <v>21</v>
      </c>
      <c r="D36" s="108"/>
      <c r="E36" s="22">
        <f>E30*70+E31*75+E32*25+E33*60+E35*45+E34*150</f>
        <v>802</v>
      </c>
      <c r="F36" s="19"/>
      <c r="G36" s="19"/>
      <c r="H36" s="103"/>
      <c r="I36" s="107" t="s">
        <v>21</v>
      </c>
      <c r="J36" s="108"/>
      <c r="K36" s="22">
        <f>K30*70+K31*75+K32*25+K33*60+K35*45+K34*150</f>
        <v>811</v>
      </c>
      <c r="L36" s="19"/>
      <c r="M36" s="19"/>
      <c r="N36" s="103"/>
      <c r="O36" s="107" t="s">
        <v>21</v>
      </c>
      <c r="P36" s="108"/>
      <c r="Q36" s="22">
        <f>Q30*70+Q31*75+Q32*25+Q33*150+Q35*45+Q34*132</f>
        <v>929</v>
      </c>
      <c r="R36" s="19"/>
      <c r="S36" s="19"/>
      <c r="T36" s="103"/>
      <c r="U36" s="107" t="s">
        <v>21</v>
      </c>
      <c r="V36" s="108"/>
      <c r="W36" s="22">
        <f>W30*70+W31*75+W32*25+W33*60+W35*45</f>
        <v>0</v>
      </c>
      <c r="X36" s="19"/>
      <c r="Y36" s="19"/>
      <c r="Z36" s="103"/>
      <c r="AA36" s="107" t="s">
        <v>21</v>
      </c>
      <c r="AB36" s="108"/>
      <c r="AC36" s="22">
        <f>AC30*70+AC31*75+AC32*25+AC33*60+AC35*45+70</f>
        <v>826</v>
      </c>
      <c r="AD36" s="19"/>
      <c r="AE36" s="19"/>
    </row>
    <row r="37" spans="1:31" s="21" customFormat="1" ht="47.25" customHeight="1">
      <c r="A37" s="114" t="s">
        <v>22</v>
      </c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</row>
    <row r="38" spans="1:31" s="24" customFormat="1" ht="30" customHeight="1">
      <c r="A38" s="111" t="s">
        <v>197</v>
      </c>
      <c r="B38" s="111"/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23"/>
      <c r="AE38" s="23"/>
    </row>
  </sheetData>
  <mergeCells count="81">
    <mergeCell ref="A38:AC38"/>
    <mergeCell ref="C36:D36"/>
    <mergeCell ref="I36:J36"/>
    <mergeCell ref="O36:P36"/>
    <mergeCell ref="U36:V36"/>
    <mergeCell ref="AA36:AB36"/>
    <mergeCell ref="A37:AE37"/>
    <mergeCell ref="A30:A36"/>
    <mergeCell ref="B30:B36"/>
    <mergeCell ref="C30:D30"/>
    <mergeCell ref="C34:D34"/>
    <mergeCell ref="I34:J34"/>
    <mergeCell ref="O34:P34"/>
    <mergeCell ref="U34:V34"/>
    <mergeCell ref="AA34:AB34"/>
    <mergeCell ref="C33:D33"/>
    <mergeCell ref="I33:J33"/>
    <mergeCell ref="O33:P33"/>
    <mergeCell ref="U33:V33"/>
    <mergeCell ref="AA33:AB33"/>
    <mergeCell ref="H30:H36"/>
    <mergeCell ref="I30:J30"/>
    <mergeCell ref="N30:N36"/>
    <mergeCell ref="C31:D31"/>
    <mergeCell ref="I31:J31"/>
    <mergeCell ref="C32:D32"/>
    <mergeCell ref="I32:J32"/>
    <mergeCell ref="C35:D35"/>
    <mergeCell ref="I35:J35"/>
    <mergeCell ref="O35:P35"/>
    <mergeCell ref="U35:V35"/>
    <mergeCell ref="AF30:AH31"/>
    <mergeCell ref="O31:P31"/>
    <mergeCell ref="U31:V31"/>
    <mergeCell ref="AA31:AB31"/>
    <mergeCell ref="O32:P32"/>
    <mergeCell ref="O30:P30"/>
    <mergeCell ref="T30:T36"/>
    <mergeCell ref="U30:V30"/>
    <mergeCell ref="Z30:Z36"/>
    <mergeCell ref="AA30:AB30"/>
    <mergeCell ref="U32:V32"/>
    <mergeCell ref="AA32:AB32"/>
    <mergeCell ref="AA35:AB35"/>
    <mergeCell ref="A21:A22"/>
    <mergeCell ref="B21:B22"/>
    <mergeCell ref="H21:H22"/>
    <mergeCell ref="N21:N22"/>
    <mergeCell ref="Z21:Z22"/>
    <mergeCell ref="A23:A28"/>
    <mergeCell ref="B23:B28"/>
    <mergeCell ref="H23:H28"/>
    <mergeCell ref="N23:N28"/>
    <mergeCell ref="Z23:Z28"/>
    <mergeCell ref="Z5:Z6"/>
    <mergeCell ref="A7:A14"/>
    <mergeCell ref="B7:B14"/>
    <mergeCell ref="H7:H14"/>
    <mergeCell ref="N7:N14"/>
    <mergeCell ref="A5:A6"/>
    <mergeCell ref="B5:B6"/>
    <mergeCell ref="H5:H6"/>
    <mergeCell ref="N5:N6"/>
    <mergeCell ref="T5:U29"/>
    <mergeCell ref="Z7:Z14"/>
    <mergeCell ref="A15:A20"/>
    <mergeCell ref="B15:B20"/>
    <mergeCell ref="H15:H20"/>
    <mergeCell ref="N15:N20"/>
    <mergeCell ref="Z15:Z20"/>
    <mergeCell ref="C3:E3"/>
    <mergeCell ref="I3:K3"/>
    <mergeCell ref="O3:Q3"/>
    <mergeCell ref="U3:W3"/>
    <mergeCell ref="AA3:AC3"/>
    <mergeCell ref="A1:AE1"/>
    <mergeCell ref="B2:G2"/>
    <mergeCell ref="H2:M2"/>
    <mergeCell ref="N2:S2"/>
    <mergeCell ref="T2:Y2"/>
    <mergeCell ref="Z2:AC2"/>
  </mergeCells>
  <phoneticPr fontId="4" type="noConversion"/>
  <printOptions horizontalCentered="1" verticalCentered="1"/>
  <pageMargins left="0" right="0" top="0" bottom="0" header="0.23622047244094491" footer="0"/>
  <pageSetup paperSize="9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20</vt:lpstr>
      <vt:lpstr>17週</vt:lpstr>
      <vt:lpstr>17素週</vt:lpstr>
      <vt:lpstr>'17素週'!Print_Area</vt:lpstr>
      <vt:lpstr>'17週'!Print_Area</vt:lpstr>
      <vt:lpstr>'20'!Print_Area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至芃企業</dc:creator>
  <cp:lastModifiedBy>User</cp:lastModifiedBy>
  <cp:lastPrinted>2025-12-19T01:18:45Z</cp:lastPrinted>
  <dcterms:created xsi:type="dcterms:W3CDTF">2025-08-07T07:35:35Z</dcterms:created>
  <dcterms:modified xsi:type="dcterms:W3CDTF">2025-12-19T01:18:49Z</dcterms:modified>
</cp:coreProperties>
</file>