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學校午餐\食譜\113-1確定菜單\"/>
    </mc:Choice>
  </mc:AlternateContent>
  <bookViews>
    <workbookView xWindow="-105" yWindow="-105" windowWidth="23250" windowHeight="12570" tabRatio="841" firstSheet="2" activeTab="3"/>
  </bookViews>
  <sheets>
    <sheet name="22" sheetId="52" state="hidden" r:id="rId1"/>
    <sheet name="21" sheetId="51" state="hidden" r:id="rId2"/>
    <sheet name="20素週" sheetId="56" r:id="rId3"/>
    <sheet name="20週" sheetId="55" r:id="rId4"/>
  </sheets>
  <definedNames>
    <definedName name="_xlnm.Print_Area" localSheetId="2">'20素週'!$A$1:$AE$39</definedName>
    <definedName name="_xlnm.Print_Area" localSheetId="3">'20週'!$A$1:$AE$43</definedName>
    <definedName name="_xlnm.Print_Area" localSheetId="1">'21'!$A$1:$AE$46</definedName>
    <definedName name="_xlnm.Print_Area" localSheetId="0">'22'!$A$1:$AE$46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37" i="56" l="1"/>
  <c r="W37" i="56"/>
  <c r="Q37" i="56"/>
  <c r="K37" i="56"/>
  <c r="E37" i="56"/>
  <c r="AC41" i="55"/>
  <c r="Y27" i="56" l="1"/>
  <c r="S25" i="56"/>
  <c r="G25" i="56"/>
  <c r="Y16" i="56"/>
  <c r="AE7" i="56"/>
  <c r="S7" i="56"/>
  <c r="G7" i="56"/>
  <c r="I3" i="56"/>
  <c r="O3" i="56" s="1"/>
  <c r="U3" i="56" s="1"/>
  <c r="AA3" i="56" s="1"/>
  <c r="H2" i="56"/>
  <c r="N2" i="56" s="1"/>
  <c r="T2" i="56" s="1"/>
  <c r="Z2" i="56" s="1"/>
  <c r="W41" i="55"/>
  <c r="Q41" i="55"/>
  <c r="K41" i="55"/>
  <c r="E41" i="55"/>
  <c r="Y34" i="55"/>
  <c r="S34" i="55"/>
  <c r="M34" i="55"/>
  <c r="Y29" i="55"/>
  <c r="G29" i="55"/>
  <c r="AE20" i="55"/>
  <c r="S20" i="55"/>
  <c r="G19" i="55"/>
  <c r="S18" i="55"/>
  <c r="G18" i="55"/>
  <c r="AF35" i="55" s="1"/>
  <c r="S9" i="55"/>
  <c r="S8" i="55"/>
  <c r="Y7" i="55"/>
  <c r="S7" i="55"/>
  <c r="I3" i="55"/>
  <c r="O3" i="55" s="1"/>
  <c r="U3" i="55" s="1"/>
  <c r="AA3" i="55" s="1"/>
  <c r="N2" i="55"/>
  <c r="T2" i="55" s="1"/>
  <c r="Z2" i="55" s="1"/>
  <c r="H2" i="55"/>
  <c r="AF31" i="56" l="1"/>
  <c r="AC44" i="52"/>
  <c r="W44" i="52"/>
  <c r="Q44" i="52"/>
  <c r="K44" i="52"/>
  <c r="E44" i="52"/>
  <c r="AF37" i="52"/>
  <c r="AF38" i="52" s="1"/>
  <c r="AA37" i="52"/>
  <c r="U37" i="52"/>
  <c r="O37" i="52"/>
  <c r="I37" i="52"/>
  <c r="C37" i="52"/>
  <c r="I3" i="52"/>
  <c r="O3" i="52" s="1"/>
  <c r="U3" i="52" s="1"/>
  <c r="AA3" i="52" s="1"/>
  <c r="H2" i="52"/>
  <c r="N2" i="52" s="1"/>
  <c r="T2" i="52" s="1"/>
  <c r="Z2" i="52" s="1"/>
  <c r="AC44" i="51"/>
  <c r="W44" i="51"/>
  <c r="Q44" i="51"/>
  <c r="K44" i="51"/>
  <c r="E44" i="51"/>
  <c r="AA37" i="51"/>
  <c r="AF37" i="51" s="1"/>
  <c r="AF38" i="51" s="1"/>
  <c r="U37" i="51"/>
  <c r="O37" i="51"/>
  <c r="I37" i="51"/>
  <c r="C37" i="51"/>
  <c r="I3" i="51"/>
  <c r="O3" i="51" s="1"/>
  <c r="U3" i="51" s="1"/>
  <c r="AA3" i="51" s="1"/>
  <c r="H2" i="51"/>
  <c r="N2" i="51" s="1"/>
  <c r="T2" i="51" s="1"/>
  <c r="Z2" i="51" s="1"/>
</calcChain>
</file>

<file path=xl/sharedStrings.xml><?xml version="1.0" encoding="utf-8"?>
<sst xmlns="http://schemas.openxmlformats.org/spreadsheetml/2006/main" count="799" uniqueCount="245">
  <si>
    <t>菜別</t>
  </si>
  <si>
    <t>用餐人數</t>
    <phoneticPr fontId="5" type="noConversion"/>
  </si>
  <si>
    <t>食材</t>
    <phoneticPr fontId="5" type="noConversion"/>
  </si>
  <si>
    <t>供應商</t>
    <phoneticPr fontId="5" type="noConversion"/>
  </si>
  <si>
    <t>數量(公斤)</t>
    <phoneticPr fontId="5" type="noConversion"/>
  </si>
  <si>
    <t>單價</t>
    <phoneticPr fontId="5" type="noConversion"/>
  </si>
  <si>
    <t>合計</t>
    <phoneticPr fontId="5" type="noConversion"/>
  </si>
  <si>
    <t>主食</t>
    <phoneticPr fontId="5" type="noConversion"/>
  </si>
  <si>
    <t>主菜</t>
  </si>
  <si>
    <t>副菜</t>
  </si>
  <si>
    <t>青菜</t>
  </si>
  <si>
    <t>湯品</t>
  </si>
  <si>
    <t>水果</t>
  </si>
  <si>
    <t>合計:</t>
    <phoneticPr fontId="5" type="noConversion"/>
  </si>
  <si>
    <t>計:</t>
    <phoneticPr fontId="5" type="noConversion"/>
  </si>
  <si>
    <t>營
養
成
分
分
析</t>
    <phoneticPr fontId="2" type="noConversion"/>
  </si>
  <si>
    <t>全穀雜糧類(份)</t>
    <phoneticPr fontId="2" type="noConversion"/>
  </si>
  <si>
    <t>豆魚蛋肉類(份)</t>
    <phoneticPr fontId="2" type="noConversion"/>
  </si>
  <si>
    <t>蔬菜類(份)</t>
    <phoneticPr fontId="2" type="noConversion"/>
  </si>
  <si>
    <t>水果類(份)</t>
    <phoneticPr fontId="2" type="noConversion"/>
  </si>
  <si>
    <t>乳品類(份)</t>
    <phoneticPr fontId="4" type="noConversion"/>
  </si>
  <si>
    <t>豆魚蛋肉類(豆奶/份)</t>
    <phoneticPr fontId="2" type="noConversion"/>
  </si>
  <si>
    <t>油脂與堅果種子類(份)</t>
    <phoneticPr fontId="2" type="noConversion"/>
  </si>
  <si>
    <t>熱量(仟卡)</t>
    <phoneticPr fontId="2" type="noConversion"/>
  </si>
  <si>
    <t>※食材來源一律採用國產豬肉、牛肉</t>
    <phoneticPr fontId="4" type="noConversion"/>
  </si>
  <si>
    <t>營養師:                    午餐秘書:                    主任:                      校長:</t>
    <phoneticPr fontId="5" type="noConversion"/>
  </si>
  <si>
    <t>糙米飯</t>
    <phoneticPr fontId="4" type="noConversion"/>
  </si>
  <si>
    <t>滷豆包</t>
    <phoneticPr fontId="4" type="noConversion"/>
  </si>
  <si>
    <t>義式洋芋</t>
    <phoneticPr fontId="4" type="noConversion"/>
  </si>
  <si>
    <t>紫菜蛋花湯</t>
    <phoneticPr fontId="4" type="noConversion"/>
  </si>
  <si>
    <t>白米飯</t>
    <phoneticPr fontId="4" type="noConversion"/>
  </si>
  <si>
    <t>15 KG</t>
  </si>
  <si>
    <t>超秦</t>
  </si>
  <si>
    <t>永軒公司</t>
  </si>
  <si>
    <t>東寶食品有限公司</t>
  </si>
  <si>
    <t>馬鈴薯(削皮)+(QRC)</t>
  </si>
  <si>
    <t>陳俊彰</t>
  </si>
  <si>
    <t>津悅食品有限公司</t>
  </si>
  <si>
    <t>20 KG</t>
  </si>
  <si>
    <t>瘦夾心肉絲&lt;桃園&gt;</t>
  </si>
  <si>
    <t>青椒(QRC)&lt;正暘&gt;</t>
  </si>
  <si>
    <t>8 KG</t>
  </si>
  <si>
    <t>安平蔥蒜行</t>
  </si>
  <si>
    <t>1.5 KG</t>
  </si>
  <si>
    <t>12 KG</t>
  </si>
  <si>
    <t>日陞食品有限公司</t>
  </si>
  <si>
    <t>薑片</t>
  </si>
  <si>
    <t>蒜泥</t>
  </si>
  <si>
    <t>蔥</t>
  </si>
  <si>
    <t>明華菓菜行</t>
  </si>
  <si>
    <t>1 KG</t>
  </si>
  <si>
    <t>乾香菇絲</t>
  </si>
  <si>
    <t>黃瑞霖</t>
  </si>
  <si>
    <t>正興行</t>
  </si>
  <si>
    <t>1 箱</t>
  </si>
  <si>
    <t>嘉鹿果菜生產合作社</t>
  </si>
  <si>
    <t>洗選蛋&lt;東杰&gt;</t>
  </si>
  <si>
    <t>東杰蛋品有限公司</t>
  </si>
  <si>
    <t>瘦夾心肉丁&lt;桃園&gt;</t>
  </si>
  <si>
    <t>毛豆仁(CAS)(1K)&lt;嘉鹿&gt;</t>
  </si>
  <si>
    <t>30 KG</t>
  </si>
  <si>
    <t>魏琮霖</t>
  </si>
  <si>
    <t>絞蒜頭</t>
  </si>
  <si>
    <t>有機蔬菜</t>
  </si>
  <si>
    <t>薑絲</t>
  </si>
  <si>
    <t>源鴻億食品有限公司</t>
  </si>
  <si>
    <t>楊謝金環</t>
  </si>
  <si>
    <t>大骨(切)&lt;桃園&gt;</t>
  </si>
  <si>
    <t>8 包</t>
  </si>
  <si>
    <t>台糖(25K)</t>
  </si>
  <si>
    <t>羿淳食材銷售(股)</t>
  </si>
  <si>
    <t>2 包</t>
  </si>
  <si>
    <t>5 KG</t>
  </si>
  <si>
    <t>枸杞(0.6K)</t>
  </si>
  <si>
    <t>元榮有限公司</t>
  </si>
  <si>
    <t>品碩豐食品行</t>
  </si>
  <si>
    <t>純豆奶(產銷履歷)&lt;正康&gt;(170ml)</t>
  </si>
  <si>
    <t>正康食品有限公司</t>
  </si>
  <si>
    <t>御圃</t>
  </si>
  <si>
    <t>春之谷</t>
    <phoneticPr fontId="4" type="noConversion"/>
  </si>
  <si>
    <t>津悅</t>
    <phoneticPr fontId="4" type="noConversion"/>
  </si>
  <si>
    <t>佛心</t>
    <phoneticPr fontId="4" type="noConversion"/>
  </si>
  <si>
    <t>廖文經-大發農場</t>
    <phoneticPr fontId="4" type="noConversion"/>
  </si>
  <si>
    <t>佛心素食材料行</t>
    <phoneticPr fontId="4" type="noConversion"/>
  </si>
  <si>
    <t>素火腿(1K)</t>
    <phoneticPr fontId="4" type="noConversion"/>
  </si>
  <si>
    <t>東杰蛋品有限公司</t>
    <phoneticPr fontId="4" type="noConversion"/>
  </si>
  <si>
    <t>龍骨丁(CAS)</t>
    <phoneticPr fontId="4" type="noConversion"/>
  </si>
  <si>
    <t>130 KG</t>
    <phoneticPr fontId="4" type="noConversion"/>
  </si>
  <si>
    <t>久彰</t>
    <phoneticPr fontId="4" type="noConversion"/>
  </si>
  <si>
    <t>7 KG</t>
  </si>
  <si>
    <t>18 KG</t>
  </si>
  <si>
    <t>6 包</t>
  </si>
  <si>
    <t>6 KG</t>
  </si>
  <si>
    <t>飯友</t>
  </si>
  <si>
    <t>4 桶</t>
  </si>
  <si>
    <t>90 KG</t>
  </si>
  <si>
    <t>70 KG</t>
  </si>
  <si>
    <t>10 包</t>
  </si>
  <si>
    <t>嘉一香</t>
  </si>
  <si>
    <t>安佳奶油(454g)</t>
  </si>
  <si>
    <t>義大利香料&lt;小磨坊&gt;(120g)</t>
  </si>
  <si>
    <t>小磨坊</t>
  </si>
  <si>
    <t>杏鮑菇頭(QRC)</t>
  </si>
  <si>
    <t>廖文經-大發農場</t>
  </si>
  <si>
    <t>2 罐</t>
  </si>
  <si>
    <t>統隆企業有限公司</t>
  </si>
  <si>
    <t>大白菜(QRC)+</t>
  </si>
  <si>
    <t>有機味美菜</t>
    <phoneticPr fontId="4" type="noConversion"/>
  </si>
  <si>
    <t>有機荷葉白菜</t>
    <phoneticPr fontId="4" type="noConversion"/>
  </si>
  <si>
    <t>味島香鬆(45g)</t>
    <phoneticPr fontId="4" type="noConversion"/>
  </si>
  <si>
    <t>生香菇(QRC)</t>
    <phoneticPr fontId="4" type="noConversion"/>
  </si>
  <si>
    <t>蔡永溏</t>
    <phoneticPr fontId="4" type="noConversion"/>
  </si>
  <si>
    <t>庫存</t>
    <phoneticPr fontId="4" type="noConversion"/>
  </si>
  <si>
    <t>麵腸(切段)&lt;津悅&gt;</t>
    <phoneticPr fontId="4" type="noConversion"/>
  </si>
  <si>
    <t>滷蛋</t>
    <phoneticPr fontId="4" type="noConversion"/>
  </si>
  <si>
    <t>津谷食品股份有限公司</t>
  </si>
  <si>
    <t>柴魚(300g)</t>
  </si>
  <si>
    <t>1.2 KG</t>
  </si>
  <si>
    <t>油豆腐丁(非基改)&lt;津悅&gt;</t>
  </si>
  <si>
    <t>中華民國全國漁會</t>
  </si>
  <si>
    <t>玉米條(切薄)(QRC)(非基改)+</t>
  </si>
  <si>
    <t>嘉楠食品工業股份</t>
  </si>
  <si>
    <t>全聯社</t>
  </si>
  <si>
    <t>4 罐</t>
  </si>
  <si>
    <t>1 包</t>
  </si>
  <si>
    <t>0.6 KG</t>
  </si>
  <si>
    <t>鴻喜菇(150g)(有機)</t>
    <phoneticPr fontId="4" type="noConversion"/>
  </si>
  <si>
    <t>百頁豆腐(切24丁)(非基改)</t>
    <phoneticPr fontId="4" type="noConversion"/>
  </si>
  <si>
    <t>生豆包(切絲)(非基改)</t>
    <phoneticPr fontId="4" type="noConversion"/>
  </si>
  <si>
    <t>100 KG</t>
  </si>
  <si>
    <t>滷包(大)(10個)&lt;老公仔標&gt;</t>
  </si>
  <si>
    <t>45 KG</t>
  </si>
  <si>
    <t>2.4 KG</t>
  </si>
  <si>
    <t>紫菜(100g)</t>
  </si>
  <si>
    <t>原味小貢丸(CAS)&lt;嘉楠&gt;</t>
  </si>
  <si>
    <t>桂圓干(600g)</t>
  </si>
  <si>
    <t>2 盒</t>
  </si>
  <si>
    <t>有機山菠菜</t>
    <phoneticPr fontId="4" type="noConversion"/>
  </si>
  <si>
    <t>生豆包(非基改)-1580片</t>
    <phoneticPr fontId="4" type="noConversion"/>
  </si>
  <si>
    <t>白木耳---提前送</t>
    <phoneticPr fontId="4" type="noConversion"/>
  </si>
  <si>
    <t>菜脯蛋</t>
    <phoneticPr fontId="4" type="noConversion"/>
  </si>
  <si>
    <t>碎脯&lt;品碩豐&gt;</t>
  </si>
  <si>
    <t>4 包</t>
  </si>
  <si>
    <t>桂圓干(600g)</t>
    <phoneticPr fontId="4" type="noConversion"/>
  </si>
  <si>
    <t>白米</t>
    <phoneticPr fontId="4" type="noConversion"/>
  </si>
  <si>
    <t>糙米</t>
    <phoneticPr fontId="4" type="noConversion"/>
  </si>
  <si>
    <t>高麗菜(QRC)+</t>
  </si>
  <si>
    <t>林琪鏵</t>
  </si>
  <si>
    <t>如記食品有限公司</t>
  </si>
  <si>
    <t>紅蘿蔔(QRC)</t>
  </si>
  <si>
    <t>謝浚璿</t>
  </si>
  <si>
    <t>崙東果菜生產合作社</t>
  </si>
  <si>
    <t>蕃茄醬&lt;可果美&gt;(3330g)</t>
  </si>
  <si>
    <t>50 KG</t>
  </si>
  <si>
    <t>木耳朵(小)(QRC)</t>
  </si>
  <si>
    <t>紅棗(0.6K)</t>
  </si>
  <si>
    <t>正康豆奶</t>
  </si>
  <si>
    <t>豬血糕丁(火鍋丁)(CAS)</t>
    <phoneticPr fontId="4" type="noConversion"/>
  </si>
  <si>
    <t>凍豆腐(非基改)</t>
    <phoneticPr fontId="4" type="noConversion"/>
  </si>
  <si>
    <t>紅椒(QRC)</t>
    <phoneticPr fontId="4" type="noConversion"/>
  </si>
  <si>
    <t>黃椒(QRC)</t>
    <phoneticPr fontId="4" type="noConversion"/>
  </si>
  <si>
    <t>蘋果</t>
    <phoneticPr fontId="4" type="noConversion"/>
  </si>
  <si>
    <t>元信</t>
    <phoneticPr fontId="4" type="noConversion"/>
  </si>
  <si>
    <t>老薑片</t>
  </si>
  <si>
    <t>臺灣菸酒股份有限公司</t>
  </si>
  <si>
    <t>145 KG</t>
  </si>
  <si>
    <t>白蘿蔔(QRC)</t>
  </si>
  <si>
    <t>小烏龍麵(東寶直送</t>
    <phoneticPr fontId="4" type="noConversion"/>
  </si>
  <si>
    <t>芭樂(QRC)</t>
    <phoneticPr fontId="4" type="noConversion"/>
  </si>
  <si>
    <t>甜鳳梨角&lt;飯友&gt;(3035g)</t>
  </si>
  <si>
    <t>奶油白醬&lt;憶霖&gt;(2K)</t>
  </si>
  <si>
    <t>憶霖企業股份有限公司</t>
  </si>
  <si>
    <t>奶粉&lt;雀巢&gt;(2.1K)</t>
  </si>
  <si>
    <t>4 條</t>
  </si>
  <si>
    <t>40 包</t>
  </si>
  <si>
    <t>振聲冷凍食品有限公司</t>
  </si>
  <si>
    <t>鴨丁(CAS)</t>
    <phoneticPr fontId="4" type="noConversion"/>
  </si>
  <si>
    <t>瘦夾心肉絲</t>
    <phoneticPr fontId="4" type="noConversion"/>
  </si>
  <si>
    <t>糖醋麵腸</t>
    <phoneticPr fontId="4" type="noConversion"/>
  </si>
  <si>
    <t>正興行</t>
    <phoneticPr fontId="4" type="noConversion"/>
  </si>
  <si>
    <t>刈菜排骨湯</t>
    <phoneticPr fontId="4" type="noConversion"/>
  </si>
  <si>
    <t>香鬆飯</t>
    <phoneticPr fontId="4" type="noConversion"/>
  </si>
  <si>
    <t>薑母鴨丁</t>
    <phoneticPr fontId="4" type="noConversion"/>
  </si>
  <si>
    <t>培根高麗</t>
    <phoneticPr fontId="4" type="noConversion"/>
  </si>
  <si>
    <t>冬瓜丸子湯</t>
    <phoneticPr fontId="4" type="noConversion"/>
  </si>
  <si>
    <t>日式炒烏龍</t>
    <phoneticPr fontId="4" type="noConversion"/>
  </si>
  <si>
    <t>滷雞翅</t>
    <phoneticPr fontId="4" type="noConversion"/>
  </si>
  <si>
    <t>關東煮湯</t>
    <phoneticPr fontId="4" type="noConversion"/>
  </si>
  <si>
    <t>糖醋排骨</t>
    <phoneticPr fontId="4" type="noConversion"/>
  </si>
  <si>
    <t>銀耳紅棗湯</t>
    <phoneticPr fontId="4" type="noConversion"/>
  </si>
  <si>
    <t>杏鮑菇(QRC)</t>
  </si>
  <si>
    <t>冬瓜(青皮)(QRC)</t>
  </si>
  <si>
    <t>陳秋彥</t>
  </si>
  <si>
    <t>48 KG</t>
  </si>
  <si>
    <t>產銷履歷蔬菜%</t>
  </si>
  <si>
    <t>鄧旭東</t>
  </si>
  <si>
    <t>130 KG</t>
  </si>
  <si>
    <t>洋蔥(QRC)+</t>
  </si>
  <si>
    <t>恆春大和合作社</t>
  </si>
  <si>
    <t>醇米霖&lt;穀盛&gt;(1800ml)</t>
  </si>
  <si>
    <t>穀盛</t>
  </si>
  <si>
    <t>2 桶</t>
  </si>
  <si>
    <t xml:space="preserve">桃園市蘆竹區南崁國中113學年第一學期學生午餐食譜設計表  第 20 週  </t>
    <phoneticPr fontId="5" type="noConversion"/>
  </si>
  <si>
    <t xml:space="preserve">桃園市蘆竹區南崁國中113學年第一學期學生午餐食譜設計表  第 21 週  </t>
    <phoneticPr fontId="5" type="noConversion"/>
  </si>
  <si>
    <t xml:space="preserve">桃園市蘆竹區南崁國中113學年第一學期學生午餐食譜設計表  第 22 週  </t>
    <phoneticPr fontId="5" type="noConversion"/>
  </si>
  <si>
    <t>60 包</t>
    <phoneticPr fontId="4" type="noConversion"/>
  </si>
  <si>
    <t>軟骨丁(CAS)&lt;津谷&gt;</t>
  </si>
  <si>
    <t>燒海苔巧絲&lt;元本山&gt;(100g)</t>
  </si>
  <si>
    <t>6 桶</t>
  </si>
  <si>
    <t>生豆包(切絲)(非基改)&lt;津悅&gt;</t>
  </si>
  <si>
    <t>魷魚丸&lt;源鴻億&gt;(CAS)</t>
  </si>
  <si>
    <t>163 KG</t>
  </si>
  <si>
    <t>奶油白菜</t>
  </si>
  <si>
    <t>芥菜仁(QRC)&lt;旭暘&gt;</t>
  </si>
  <si>
    <t>尤竣澤</t>
  </si>
  <si>
    <t>雞翅(CAS)-1550支</t>
    <phoneticPr fontId="4" type="noConversion"/>
  </si>
  <si>
    <t>薑母鴨中藥包(300g)</t>
    <phoneticPr fontId="4" type="noConversion"/>
  </si>
  <si>
    <t>壽安堂</t>
    <phoneticPr fontId="4" type="noConversion"/>
  </si>
  <si>
    <t>紅標米酒(20瓶)</t>
    <phoneticPr fontId="4" type="noConversion"/>
  </si>
  <si>
    <t>培根碎片(3K)(CAS)</t>
    <phoneticPr fontId="4" type="noConversion"/>
  </si>
  <si>
    <t>黃椒(QRC)&lt;正暘&gt;</t>
    <phoneticPr fontId="4" type="noConversion"/>
  </si>
  <si>
    <t>桃園市蘆竹區南崁國中113學年第一學期學生午餐食譜設計表  第 20 週   素食</t>
    <phoneticPr fontId="5" type="noConversion"/>
  </si>
  <si>
    <t>香菇刈菜湯</t>
    <phoneticPr fontId="4" type="noConversion"/>
  </si>
  <si>
    <t>薑母凍豆腐</t>
    <phoneticPr fontId="4" type="noConversion"/>
  </si>
  <si>
    <t>木須高麗</t>
    <phoneticPr fontId="4" type="noConversion"/>
  </si>
  <si>
    <t>素香菇丸(0.6K)</t>
    <phoneticPr fontId="4" type="noConversion"/>
  </si>
  <si>
    <t>洗選蛋---32顆</t>
    <phoneticPr fontId="4" type="noConversion"/>
  </si>
  <si>
    <t>津悅食品有限公司</t>
    <phoneticPr fontId="4" type="noConversion"/>
  </si>
  <si>
    <t>源鴻億</t>
    <phoneticPr fontId="4" type="noConversion"/>
  </si>
  <si>
    <t>純豆奶(產銷履歷)(170ml)</t>
    <phoneticPr fontId="4" type="noConversion"/>
  </si>
  <si>
    <t>珍珠虱目魚丸(小)</t>
    <phoneticPr fontId="4" type="noConversion"/>
  </si>
  <si>
    <t>鮑魚菇(0.6K)(QRC)</t>
    <phoneticPr fontId="4" type="noConversion"/>
  </si>
  <si>
    <t>張小娟-帝品菇園</t>
    <phoneticPr fontId="4" type="noConversion"/>
  </si>
  <si>
    <t>青江菜(產銷履歷)</t>
    <phoneticPr fontId="4" type="noConversion"/>
  </si>
  <si>
    <t>義式鮮蔬魚丁</t>
    <phoneticPr fontId="4" type="noConversion"/>
  </si>
  <si>
    <t>王樹堂</t>
  </si>
  <si>
    <t>義大利香料(120g)</t>
    <phoneticPr fontId="4" type="noConversion"/>
  </si>
  <si>
    <t>洋蔥(QRC)+</t>
    <phoneticPr fontId="4" type="noConversion"/>
  </si>
  <si>
    <t>粄條</t>
    <phoneticPr fontId="4" type="noConversion"/>
  </si>
  <si>
    <t>義式鮮蔬百頁</t>
    <phoneticPr fontId="4" type="noConversion"/>
  </si>
  <si>
    <t>鯛魚丁(QRC)</t>
    <phoneticPr fontId="4" type="noConversion"/>
  </si>
  <si>
    <t>110 KG</t>
    <phoneticPr fontId="4" type="noConversion"/>
  </si>
  <si>
    <t>蒟蒻小卷</t>
    <phoneticPr fontId="4" type="noConversion"/>
  </si>
  <si>
    <t>佛心</t>
    <phoneticPr fontId="4" type="noConversion"/>
  </si>
  <si>
    <t>營養師:                                                                             午餐秘書:                                                                                               主任:                                                                                                     校長: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</si>
</sst>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176" formatCode="m/d\ &quot;星&quot;&quot;期&quot;&quot;一&quot;"/>
    <numFmt numFmtId="177" formatCode="m/d\ &quot;星&quot;&quot;期&quot;&quot;二&quot;"/>
    <numFmt numFmtId="178" formatCode="m/d\ &quot;星&quot;&quot;期&quot;&quot;三&quot;"/>
    <numFmt numFmtId="179" formatCode="m/d\ &quot;星&quot;&quot;期&quot;&quot;四&quot;"/>
    <numFmt numFmtId="180" formatCode="m/d\ &quot;星&quot;&quot;期&quot;&quot;五&quot;"/>
    <numFmt numFmtId="181" formatCode="#&quot;人&quot;"/>
    <numFmt numFmtId="182" formatCode="#\ &quot;KG&quot;"/>
    <numFmt numFmtId="183" formatCode="#\ &quot;份&quot;"/>
    <numFmt numFmtId="184" formatCode="0;_뤀"/>
    <numFmt numFmtId="185" formatCode="0;_栀"/>
    <numFmt numFmtId="186" formatCode="#\ &quot;瓶&quot;"/>
    <numFmt numFmtId="187" formatCode="#\ &quot;包&quot;"/>
    <numFmt numFmtId="188" formatCode="#\ &quot;條&quot;"/>
    <numFmt numFmtId="189" formatCode="#\ &quot;盒&quot;"/>
    <numFmt numFmtId="190" formatCode="#\ 0.0\ &quot;KG&quot;"/>
    <numFmt numFmtId="191" formatCode="#\ &quot;箱&quot;"/>
  </numFmts>
  <fonts count="32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48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indexed="53"/>
      <name val="標楷體"/>
      <family val="4"/>
      <charset val="136"/>
    </font>
    <font>
      <b/>
      <sz val="28"/>
      <name val="新細明體"/>
      <family val="1"/>
      <charset val="136"/>
    </font>
    <font>
      <b/>
      <sz val="28"/>
      <color rgb="FFFF0000"/>
      <name val="新細明體"/>
      <family val="1"/>
      <charset val="136"/>
    </font>
    <font>
      <sz val="28"/>
      <name val="新細明體"/>
      <family val="1"/>
      <charset val="136"/>
    </font>
    <font>
      <sz val="22"/>
      <name val="新細明體"/>
      <family val="1"/>
      <charset val="136"/>
    </font>
    <font>
      <b/>
      <sz val="28"/>
      <name val="新細明體"/>
      <family val="1"/>
      <charset val="136"/>
      <scheme val="minor"/>
    </font>
    <font>
      <sz val="28"/>
      <name val="新細明體"/>
      <family val="1"/>
      <charset val="136"/>
      <scheme val="minor"/>
    </font>
    <font>
      <sz val="9"/>
      <color theme="1"/>
      <name val="新細明體"/>
      <family val="2"/>
      <charset val="136"/>
      <scheme val="minor"/>
    </font>
    <font>
      <b/>
      <sz val="28"/>
      <color theme="1"/>
      <name val="新細明體"/>
      <family val="1"/>
      <charset val="136"/>
      <scheme val="minor"/>
    </font>
    <font>
      <sz val="25"/>
      <color theme="1"/>
      <name val="新細明體"/>
      <family val="1"/>
      <charset val="136"/>
      <scheme val="minor"/>
    </font>
    <font>
      <b/>
      <sz val="28"/>
      <color indexed="1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36"/>
      <color indexed="10"/>
      <name val="新細明體"/>
      <family val="1"/>
      <charset val="136"/>
    </font>
    <font>
      <b/>
      <sz val="12"/>
      <color indexed="10"/>
      <name val="新細明體"/>
      <family val="1"/>
      <charset val="136"/>
    </font>
    <font>
      <b/>
      <sz val="36"/>
      <name val="新細明體"/>
      <family val="1"/>
      <charset val="136"/>
    </font>
    <font>
      <sz val="20"/>
      <name val="新細明體"/>
      <family val="1"/>
      <charset val="136"/>
    </font>
    <font>
      <b/>
      <sz val="25"/>
      <name val="新細明體"/>
      <family val="1"/>
      <charset val="136"/>
    </font>
    <font>
      <b/>
      <sz val="25"/>
      <name val="新細明體"/>
      <family val="1"/>
      <charset val="136"/>
      <scheme val="major"/>
    </font>
    <font>
      <sz val="25"/>
      <name val="新細明體"/>
      <family val="1"/>
      <charset val="136"/>
    </font>
    <font>
      <sz val="28"/>
      <color theme="1"/>
      <name val="新細明體"/>
      <family val="1"/>
      <charset val="136"/>
      <scheme val="minor"/>
    </font>
    <font>
      <b/>
      <sz val="12"/>
      <name val="新細明體"/>
      <family val="1"/>
      <charset val="136"/>
    </font>
    <font>
      <b/>
      <sz val="28"/>
      <color rgb="FF0000FF"/>
      <name val="新細明體"/>
      <family val="1"/>
      <charset val="136"/>
      <scheme val="minor"/>
    </font>
    <font>
      <strike/>
      <sz val="28"/>
      <color rgb="FFFF0000"/>
      <name val="新細明體"/>
      <family val="1"/>
      <charset val="136"/>
      <scheme val="minor"/>
    </font>
    <font>
      <b/>
      <sz val="28"/>
      <color rgb="FFFF0000"/>
      <name val="新細明體"/>
      <family val="1"/>
      <charset val="136"/>
      <scheme val="minor"/>
    </font>
    <font>
      <sz val="25"/>
      <name val="新細明體"/>
      <family val="1"/>
      <charset val="136"/>
      <scheme val="minor"/>
    </font>
    <font>
      <strike/>
      <sz val="28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3" fillId="0" borderId="0">
      <alignment horizontal="left" vertical="center"/>
    </xf>
    <xf numFmtId="0" fontId="17" fillId="0" borderId="0">
      <alignment vertical="center"/>
    </xf>
    <xf numFmtId="0" fontId="2" fillId="0" borderId="0"/>
  </cellStyleXfs>
  <cellXfs count="163">
    <xf numFmtId="0" fontId="0" fillId="0" borderId="0" xfId="0">
      <alignment vertical="center"/>
    </xf>
    <xf numFmtId="0" fontId="6" fillId="0" borderId="0" xfId="1" applyFont="1">
      <alignment vertical="center"/>
    </xf>
    <xf numFmtId="0" fontId="7" fillId="2" borderId="2" xfId="1" applyFont="1" applyFill="1" applyBorder="1">
      <alignment vertical="center"/>
    </xf>
    <xf numFmtId="180" fontId="7" fillId="2" borderId="2" xfId="1" applyNumberFormat="1" applyFont="1" applyFill="1" applyBorder="1">
      <alignment vertical="center"/>
    </xf>
    <xf numFmtId="0" fontId="2" fillId="0" borderId="0" xfId="1">
      <alignment vertical="center"/>
    </xf>
    <xf numFmtId="0" fontId="7" fillId="2" borderId="2" xfId="1" applyFont="1" applyFill="1" applyBorder="1" applyAlignment="1">
      <alignment horizontal="center" vertical="center"/>
    </xf>
    <xf numFmtId="181" fontId="7" fillId="2" borderId="2" xfId="1" applyNumberFormat="1" applyFont="1" applyFill="1" applyBorder="1" applyAlignment="1">
      <alignment horizontal="center" vertical="center"/>
    </xf>
    <xf numFmtId="0" fontId="9" fillId="2" borderId="2" xfId="1" applyFont="1" applyFill="1" applyBorder="1">
      <alignment vertical="center"/>
    </xf>
    <xf numFmtId="0" fontId="7" fillId="2" borderId="2" xfId="1" applyFont="1" applyFill="1" applyBorder="1" applyAlignment="1">
      <alignment horizontal="center" vertical="center" shrinkToFit="1"/>
    </xf>
    <xf numFmtId="181" fontId="10" fillId="0" borderId="6" xfId="1" applyNumberFormat="1" applyFont="1" applyBorder="1">
      <alignment vertical="center"/>
    </xf>
    <xf numFmtId="181" fontId="10" fillId="0" borderId="0" xfId="1" applyNumberFormat="1" applyFont="1">
      <alignment vertical="center"/>
    </xf>
    <xf numFmtId="0" fontId="10" fillId="0" borderId="0" xfId="1" applyFont="1">
      <alignment vertical="center"/>
    </xf>
    <xf numFmtId="0" fontId="14" fillId="0" borderId="2" xfId="3" applyFont="1" applyBorder="1" applyAlignment="1">
      <alignment vertical="center" textRotation="255"/>
    </xf>
    <xf numFmtId="0" fontId="12" fillId="2" borderId="2" xfId="3" applyFont="1" applyFill="1" applyBorder="1">
      <alignment horizontal="left" vertical="center"/>
    </xf>
    <xf numFmtId="0" fontId="12" fillId="2" borderId="2" xfId="3" applyFont="1" applyFill="1" applyBorder="1" applyAlignment="1">
      <alignment horizontal="right" vertical="center"/>
    </xf>
    <xf numFmtId="0" fontId="15" fillId="0" borderId="0" xfId="0" applyFont="1">
      <alignment vertical="center"/>
    </xf>
    <xf numFmtId="182" fontId="12" fillId="2" borderId="2" xfId="3" applyNumberFormat="1" applyFont="1" applyFill="1" applyBorder="1" applyAlignment="1">
      <alignment horizontal="right" vertical="center"/>
    </xf>
    <xf numFmtId="0" fontId="12" fillId="2" borderId="2" xfId="0" applyFont="1" applyFill="1" applyBorder="1">
      <alignment vertical="center"/>
    </xf>
    <xf numFmtId="0" fontId="16" fillId="0" borderId="2" xfId="1" applyFont="1" applyBorder="1" applyAlignment="1">
      <alignment horizontal="center" vertical="center"/>
    </xf>
    <xf numFmtId="0" fontId="19" fillId="0" borderId="0" xfId="1" applyFont="1">
      <alignment vertical="center"/>
    </xf>
    <xf numFmtId="0" fontId="9" fillId="0" borderId="2" xfId="1" applyFont="1" applyBorder="1" applyAlignment="1">
      <alignment horizontal="center" vertical="center"/>
    </xf>
    <xf numFmtId="0" fontId="9" fillId="0" borderId="2" xfId="1" applyFont="1" applyBorder="1">
      <alignment vertical="center"/>
    </xf>
    <xf numFmtId="0" fontId="9" fillId="2" borderId="2" xfId="1" applyFont="1" applyFill="1" applyBorder="1" applyAlignment="1">
      <alignment horizontal="center" vertical="center"/>
    </xf>
    <xf numFmtId="0" fontId="21" fillId="0" borderId="0" xfId="1" applyFont="1">
      <alignment vertical="center"/>
    </xf>
    <xf numFmtId="185" fontId="9" fillId="0" borderId="2" xfId="1" applyNumberFormat="1" applyFont="1" applyBorder="1" applyAlignment="1">
      <alignment horizontal="center" vertical="center"/>
    </xf>
    <xf numFmtId="0" fontId="24" fillId="0" borderId="0" xfId="1" applyFont="1">
      <alignment vertical="center"/>
    </xf>
    <xf numFmtId="0" fontId="9" fillId="0" borderId="0" xfId="1" applyFont="1">
      <alignment vertical="center"/>
    </xf>
    <xf numFmtId="0" fontId="24" fillId="0" borderId="0" xfId="1" applyFont="1" applyAlignment="1">
      <alignment horizontal="right" vertical="center"/>
    </xf>
    <xf numFmtId="0" fontId="2" fillId="0" borderId="0" xfId="1" applyAlignment="1">
      <alignment horizontal="right" vertical="center"/>
    </xf>
    <xf numFmtId="0" fontId="5" fillId="0" borderId="0" xfId="1" applyFont="1">
      <alignment vertical="center"/>
    </xf>
    <xf numFmtId="0" fontId="12" fillId="0" borderId="2" xfId="3" applyFont="1" applyBorder="1" applyAlignment="1">
      <alignment horizontal="center" vertical="center" textRotation="255"/>
    </xf>
    <xf numFmtId="0" fontId="12" fillId="0" borderId="2" xfId="3" applyFont="1" applyBorder="1">
      <alignment horizontal="left" vertical="center"/>
    </xf>
    <xf numFmtId="0" fontId="12" fillId="0" borderId="2" xfId="3" applyFont="1" applyBorder="1" applyAlignment="1">
      <alignment horizontal="right" vertical="center"/>
    </xf>
    <xf numFmtId="0" fontId="12" fillId="0" borderId="2" xfId="0" applyFont="1" applyBorder="1">
      <alignment vertical="center"/>
    </xf>
    <xf numFmtId="0" fontId="9" fillId="0" borderId="2" xfId="0" applyFont="1" applyBorder="1">
      <alignment vertical="center"/>
    </xf>
    <xf numFmtId="0" fontId="25" fillId="0" borderId="2" xfId="3" applyFont="1" applyBorder="1" applyAlignment="1">
      <alignment horizontal="center" vertical="center" textRotation="255"/>
    </xf>
    <xf numFmtId="0" fontId="25" fillId="0" borderId="2" xfId="3" applyFont="1" applyBorder="1">
      <alignment horizontal="left" vertical="center"/>
    </xf>
    <xf numFmtId="0" fontId="25" fillId="0" borderId="2" xfId="3" applyFont="1" applyBorder="1" applyAlignment="1">
      <alignment horizontal="right" vertical="center"/>
    </xf>
    <xf numFmtId="0" fontId="25" fillId="0" borderId="2" xfId="0" applyFont="1" applyBorder="1">
      <alignment vertical="center"/>
    </xf>
    <xf numFmtId="0" fontId="14" fillId="0" borderId="2" xfId="3" applyFont="1" applyBorder="1" applyAlignment="1">
      <alignment horizontal="center" vertical="center" textRotation="255"/>
    </xf>
    <xf numFmtId="0" fontId="22" fillId="0" borderId="0" xfId="1" applyFont="1" applyAlignment="1">
      <alignment horizontal="center" vertical="center"/>
    </xf>
    <xf numFmtId="0" fontId="26" fillId="0" borderId="0" xfId="1" applyFont="1" applyAlignment="1">
      <alignment horizontal="center" vertical="center"/>
    </xf>
    <xf numFmtId="186" fontId="25" fillId="0" borderId="2" xfId="3" applyNumberFormat="1" applyFont="1" applyBorder="1" applyAlignment="1">
      <alignment horizontal="right" vertical="center"/>
    </xf>
    <xf numFmtId="0" fontId="15" fillId="0" borderId="2" xfId="0" applyFont="1" applyBorder="1">
      <alignment vertical="center"/>
    </xf>
    <xf numFmtId="49" fontId="7" fillId="2" borderId="2" xfId="1" applyNumberFormat="1" applyFont="1" applyFill="1" applyBorder="1" applyAlignment="1">
      <alignment horizontal="center" vertical="center" shrinkToFit="1"/>
    </xf>
    <xf numFmtId="49" fontId="25" fillId="0" borderId="2" xfId="3" applyNumberFormat="1" applyFont="1" applyBorder="1" applyAlignment="1">
      <alignment horizontal="left" vertical="center" shrinkToFit="1"/>
    </xf>
    <xf numFmtId="49" fontId="25" fillId="0" borderId="2" xfId="0" applyNumberFormat="1" applyFont="1" applyBorder="1" applyAlignment="1">
      <alignment vertical="center" shrinkToFit="1"/>
    </xf>
    <xf numFmtId="49" fontId="24" fillId="0" borderId="0" xfId="1" applyNumberFormat="1" applyFont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7" fillId="0" borderId="2" xfId="0" applyFont="1" applyBorder="1">
      <alignment vertical="center"/>
    </xf>
    <xf numFmtId="0" fontId="27" fillId="0" borderId="2" xfId="3" applyFont="1" applyBorder="1" applyAlignment="1">
      <alignment horizontal="right" vertical="center"/>
    </xf>
    <xf numFmtId="0" fontId="27" fillId="0" borderId="2" xfId="3" applyFont="1" applyBorder="1">
      <alignment horizontal="left" vertical="center"/>
    </xf>
    <xf numFmtId="49" fontId="27" fillId="0" borderId="2" xfId="3" applyNumberFormat="1" applyFont="1" applyBorder="1" applyAlignment="1">
      <alignment horizontal="left" vertical="center" shrinkToFit="1"/>
    </xf>
    <xf numFmtId="181" fontId="7" fillId="2" borderId="2" xfId="1" applyNumberFormat="1" applyFont="1" applyFill="1" applyBorder="1" applyAlignment="1">
      <alignment horizontal="center" vertical="center" shrinkToFit="1"/>
    </xf>
    <xf numFmtId="0" fontId="25" fillId="0" borderId="2" xfId="3" applyFont="1" applyBorder="1" applyAlignment="1">
      <alignment horizontal="left" vertical="center" shrinkToFit="1"/>
    </xf>
    <xf numFmtId="0" fontId="25" fillId="0" borderId="2" xfId="0" applyFont="1" applyBorder="1" applyAlignment="1">
      <alignment vertical="center" shrinkToFit="1"/>
    </xf>
    <xf numFmtId="0" fontId="24" fillId="0" borderId="0" xfId="1" applyFont="1" applyAlignment="1">
      <alignment vertical="center" shrinkToFit="1"/>
    </xf>
    <xf numFmtId="0" fontId="2" fillId="0" borderId="0" xfId="1" applyAlignment="1">
      <alignment vertical="center" shrinkToFit="1"/>
    </xf>
    <xf numFmtId="187" fontId="27" fillId="0" borderId="2" xfId="3" applyNumberFormat="1" applyFont="1" applyBorder="1" applyAlignment="1">
      <alignment horizontal="right" vertical="center"/>
    </xf>
    <xf numFmtId="0" fontId="27" fillId="0" borderId="2" xfId="3" applyFont="1" applyBorder="1" applyAlignment="1">
      <alignment horizontal="left" vertical="center" shrinkToFit="1"/>
    </xf>
    <xf numFmtId="0" fontId="28" fillId="0" borderId="2" xfId="3" applyFont="1" applyBorder="1" applyAlignment="1">
      <alignment horizontal="right" vertical="center"/>
    </xf>
    <xf numFmtId="0" fontId="25" fillId="2" borderId="2" xfId="3" applyFont="1" applyFill="1" applyBorder="1">
      <alignment horizontal="left" vertical="center"/>
    </xf>
    <xf numFmtId="0" fontId="9" fillId="0" borderId="2" xfId="0" applyFont="1" applyBorder="1" applyAlignment="1">
      <alignment vertical="center" shrinkToFit="1"/>
    </xf>
    <xf numFmtId="0" fontId="25" fillId="0" borderId="2" xfId="3" applyFont="1" applyBorder="1" applyAlignment="1">
      <alignment horizontal="center" vertical="top" textRotation="255"/>
    </xf>
    <xf numFmtId="0" fontId="29" fillId="0" borderId="2" xfId="3" applyFont="1" applyBorder="1" applyAlignment="1">
      <alignment horizontal="right" vertical="center"/>
    </xf>
    <xf numFmtId="183" fontId="25" fillId="0" borderId="2" xfId="3" applyNumberFormat="1" applyFont="1" applyBorder="1" applyAlignment="1">
      <alignment horizontal="right" vertical="center"/>
    </xf>
    <xf numFmtId="0" fontId="22" fillId="0" borderId="0" xfId="1" applyFont="1">
      <alignment vertical="center"/>
    </xf>
    <xf numFmtId="0" fontId="26" fillId="0" borderId="0" xfId="1" applyFont="1">
      <alignment vertical="center"/>
    </xf>
    <xf numFmtId="0" fontId="25" fillId="3" borderId="2" xfId="3" applyFont="1" applyFill="1" applyBorder="1" applyAlignment="1">
      <alignment horizontal="right" vertical="center"/>
    </xf>
    <xf numFmtId="0" fontId="25" fillId="3" borderId="2" xfId="0" applyFont="1" applyFill="1" applyBorder="1">
      <alignment vertical="center"/>
    </xf>
    <xf numFmtId="0" fontId="11" fillId="0" borderId="2" xfId="3" applyFont="1" applyBorder="1">
      <alignment horizontal="left" vertical="center"/>
    </xf>
    <xf numFmtId="0" fontId="11" fillId="0" borderId="2" xfId="3" applyFont="1" applyBorder="1" applyAlignment="1">
      <alignment horizontal="left" vertical="center" shrinkToFit="1"/>
    </xf>
    <xf numFmtId="0" fontId="11" fillId="0" borderId="2" xfId="3" applyFont="1" applyBorder="1" applyAlignment="1">
      <alignment horizontal="right" vertical="center"/>
    </xf>
    <xf numFmtId="49" fontId="12" fillId="0" borderId="2" xfId="3" applyNumberFormat="1" applyFont="1" applyBorder="1" applyAlignment="1">
      <alignment horizontal="left" vertical="center" shrinkToFit="1"/>
    </xf>
    <xf numFmtId="0" fontId="12" fillId="0" borderId="2" xfId="3" applyFont="1" applyBorder="1" applyAlignment="1">
      <alignment horizontal="left" vertical="center" shrinkToFit="1"/>
    </xf>
    <xf numFmtId="49" fontId="11" fillId="0" borderId="2" xfId="3" applyNumberFormat="1" applyFont="1" applyBorder="1" applyAlignment="1">
      <alignment horizontal="left" vertical="center" shrinkToFit="1"/>
    </xf>
    <xf numFmtId="0" fontId="12" fillId="0" borderId="2" xfId="0" applyFont="1" applyBorder="1" applyAlignment="1">
      <alignment vertical="center" shrinkToFit="1"/>
    </xf>
    <xf numFmtId="182" fontId="12" fillId="0" borderId="2" xfId="3" applyNumberFormat="1" applyFont="1" applyBorder="1" applyAlignment="1">
      <alignment horizontal="right" vertical="center"/>
    </xf>
    <xf numFmtId="189" fontId="12" fillId="0" borderId="2" xfId="3" applyNumberFormat="1" applyFont="1" applyBorder="1" applyAlignment="1">
      <alignment horizontal="right" vertical="center"/>
    </xf>
    <xf numFmtId="191" fontId="12" fillId="0" borderId="2" xfId="3" applyNumberFormat="1" applyFont="1" applyBorder="1" applyAlignment="1">
      <alignment horizontal="right" vertical="center"/>
    </xf>
    <xf numFmtId="187" fontId="12" fillId="0" borderId="2" xfId="3" applyNumberFormat="1" applyFont="1" applyBorder="1" applyAlignment="1">
      <alignment horizontal="right" vertical="center"/>
    </xf>
    <xf numFmtId="190" fontId="12" fillId="0" borderId="2" xfId="3" applyNumberFormat="1" applyFont="1" applyBorder="1" applyAlignment="1">
      <alignment horizontal="right" vertical="center"/>
    </xf>
    <xf numFmtId="186" fontId="12" fillId="0" borderId="2" xfId="3" applyNumberFormat="1" applyFont="1" applyBorder="1" applyAlignment="1">
      <alignment horizontal="right" vertical="center"/>
    </xf>
    <xf numFmtId="0" fontId="30" fillId="0" borderId="2" xfId="0" applyFont="1" applyBorder="1">
      <alignment vertical="center"/>
    </xf>
    <xf numFmtId="183" fontId="12" fillId="0" borderId="2" xfId="3" applyNumberFormat="1" applyFont="1" applyBorder="1" applyAlignment="1">
      <alignment horizontal="right" vertical="center"/>
    </xf>
    <xf numFmtId="181" fontId="7" fillId="2" borderId="2" xfId="1" applyNumberFormat="1" applyFont="1" applyFill="1" applyBorder="1" applyAlignment="1">
      <alignment horizontal="center" vertical="center"/>
    </xf>
    <xf numFmtId="0" fontId="2" fillId="0" borderId="0" xfId="1" applyFont="1">
      <alignment vertical="center"/>
    </xf>
    <xf numFmtId="187" fontId="25" fillId="2" borderId="2" xfId="3" applyNumberFormat="1" applyFont="1" applyFill="1" applyBorder="1" applyAlignment="1">
      <alignment horizontal="right" vertical="center"/>
    </xf>
    <xf numFmtId="0" fontId="9" fillId="2" borderId="2" xfId="0" applyFont="1" applyFill="1" applyBorder="1">
      <alignment vertical="center"/>
    </xf>
    <xf numFmtId="187" fontId="12" fillId="2" borderId="2" xfId="3" applyNumberFormat="1" applyFont="1" applyFill="1" applyBorder="1" applyAlignment="1">
      <alignment horizontal="right" vertical="center"/>
    </xf>
    <xf numFmtId="0" fontId="30" fillId="2" borderId="2" xfId="0" applyFont="1" applyFill="1" applyBorder="1">
      <alignment vertical="center"/>
    </xf>
    <xf numFmtId="0" fontId="31" fillId="2" borderId="2" xfId="3" applyFont="1" applyFill="1" applyBorder="1">
      <alignment horizontal="left" vertical="center"/>
    </xf>
    <xf numFmtId="0" fontId="31" fillId="2" borderId="2" xfId="3" applyFont="1" applyFill="1" applyBorder="1" applyAlignment="1">
      <alignment horizontal="right" vertical="center"/>
    </xf>
    <xf numFmtId="0" fontId="25" fillId="2" borderId="2" xfId="3" applyFont="1" applyFill="1" applyBorder="1" applyAlignment="1">
      <alignment horizontal="left" vertical="center" shrinkToFit="1"/>
    </xf>
    <xf numFmtId="188" fontId="12" fillId="0" borderId="2" xfId="3" applyNumberFormat="1" applyFont="1" applyBorder="1" applyAlignment="1">
      <alignment horizontal="right" vertical="center"/>
    </xf>
    <xf numFmtId="0" fontId="9" fillId="0" borderId="3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23" fillId="0" borderId="0" xfId="1" applyFont="1" applyAlignment="1">
      <alignment horizontal="left" vertical="center"/>
    </xf>
    <xf numFmtId="0" fontId="22" fillId="0" borderId="7" xfId="1" applyFont="1" applyBorder="1" applyAlignment="1">
      <alignment horizontal="left" vertical="center" wrapText="1"/>
    </xf>
    <xf numFmtId="0" fontId="22" fillId="0" borderId="12" xfId="1" applyFont="1" applyBorder="1" applyAlignment="1">
      <alignment horizontal="left" vertical="center" wrapText="1"/>
    </xf>
    <xf numFmtId="2" fontId="20" fillId="0" borderId="6" xfId="1" applyNumberFormat="1" applyFont="1" applyBorder="1" applyAlignment="1">
      <alignment horizontal="center" vertical="center"/>
    </xf>
    <xf numFmtId="2" fontId="20" fillId="0" borderId="0" xfId="1" applyNumberFormat="1" applyFont="1" applyAlignment="1">
      <alignment horizontal="center" vertical="center"/>
    </xf>
    <xf numFmtId="0" fontId="7" fillId="0" borderId="7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184" fontId="16" fillId="0" borderId="2" xfId="4" applyNumberFormat="1" applyFont="1" applyBorder="1" applyAlignment="1">
      <alignment horizontal="center" vertical="center"/>
    </xf>
    <xf numFmtId="184" fontId="16" fillId="0" borderId="3" xfId="4" applyNumberFormat="1" applyFont="1" applyBorder="1" applyAlignment="1">
      <alignment horizontal="center" vertical="center"/>
    </xf>
    <xf numFmtId="184" fontId="16" fillId="0" borderId="4" xfId="4" applyNumberFormat="1" applyFont="1" applyBorder="1" applyAlignment="1">
      <alignment horizontal="center" vertical="center"/>
    </xf>
    <xf numFmtId="184" fontId="16" fillId="0" borderId="5" xfId="4" applyNumberFormat="1" applyFont="1" applyBorder="1" applyAlignment="1">
      <alignment horizontal="center" vertical="center"/>
    </xf>
    <xf numFmtId="184" fontId="18" fillId="0" borderId="0" xfId="1" applyNumberFormat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4" fillId="0" borderId="2" xfId="3" applyFont="1" applyBorder="1" applyAlignment="1">
      <alignment horizontal="center" vertical="center" textRotation="255"/>
    </xf>
    <xf numFmtId="0" fontId="14" fillId="0" borderId="2" xfId="0" applyFont="1" applyBorder="1" applyAlignment="1">
      <alignment horizontal="center" vertical="center" textRotation="255"/>
    </xf>
    <xf numFmtId="0" fontId="12" fillId="0" borderId="2" xfId="3" applyFont="1" applyBorder="1" applyAlignment="1">
      <alignment horizontal="center" vertical="center" textRotation="255"/>
    </xf>
    <xf numFmtId="0" fontId="12" fillId="0" borderId="2" xfId="0" applyFont="1" applyBorder="1" applyAlignment="1">
      <alignment horizontal="center" vertical="center" textRotation="255"/>
    </xf>
    <xf numFmtId="0" fontId="12" fillId="0" borderId="2" xfId="3" applyFont="1" applyBorder="1" applyAlignment="1">
      <alignment horizontal="center" vertical="top" textRotation="255"/>
    </xf>
    <xf numFmtId="0" fontId="12" fillId="0" borderId="2" xfId="0" applyFont="1" applyBorder="1" applyAlignment="1">
      <alignment horizontal="center" vertical="top" textRotation="255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right" vertical="center"/>
    </xf>
    <xf numFmtId="181" fontId="7" fillId="2" borderId="2" xfId="1" applyNumberFormat="1" applyFont="1" applyFill="1" applyBorder="1" applyAlignment="1">
      <alignment horizontal="center" vertical="center"/>
    </xf>
    <xf numFmtId="0" fontId="11" fillId="2" borderId="2" xfId="2" applyFont="1" applyFill="1" applyBorder="1" applyAlignment="1">
      <alignment horizontal="center" vertical="center" textRotation="255"/>
    </xf>
    <xf numFmtId="0" fontId="3" fillId="0" borderId="1" xfId="1" applyFont="1" applyBorder="1" applyAlignment="1">
      <alignment horizontal="center" vertical="center"/>
    </xf>
    <xf numFmtId="176" fontId="8" fillId="2" borderId="2" xfId="1" applyNumberFormat="1" applyFont="1" applyFill="1" applyBorder="1" applyAlignment="1">
      <alignment horizontal="center" vertical="center"/>
    </xf>
    <xf numFmtId="177" fontId="8" fillId="2" borderId="2" xfId="1" applyNumberFormat="1" applyFont="1" applyFill="1" applyBorder="1" applyAlignment="1">
      <alignment horizontal="center" vertical="center"/>
    </xf>
    <xf numFmtId="178" fontId="8" fillId="2" borderId="2" xfId="1" applyNumberFormat="1" applyFont="1" applyFill="1" applyBorder="1" applyAlignment="1">
      <alignment horizontal="center" vertical="center"/>
    </xf>
    <xf numFmtId="179" fontId="8" fillId="2" borderId="2" xfId="1" applyNumberFormat="1" applyFont="1" applyFill="1" applyBorder="1" applyAlignment="1">
      <alignment horizontal="center" vertical="center"/>
    </xf>
    <xf numFmtId="180" fontId="8" fillId="2" borderId="3" xfId="1" applyNumberFormat="1" applyFont="1" applyFill="1" applyBorder="1" applyAlignment="1">
      <alignment horizontal="center" vertical="center"/>
    </xf>
    <xf numFmtId="180" fontId="8" fillId="2" borderId="4" xfId="1" applyNumberFormat="1" applyFont="1" applyFill="1" applyBorder="1" applyAlignment="1">
      <alignment horizontal="center" vertical="center"/>
    </xf>
    <xf numFmtId="180" fontId="8" fillId="2" borderId="5" xfId="1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left" vertical="center" shrinkToFit="1"/>
    </xf>
    <xf numFmtId="0" fontId="11" fillId="2" borderId="2" xfId="2" applyFont="1" applyFill="1" applyBorder="1" applyAlignment="1">
      <alignment vertical="center" textRotation="255"/>
    </xf>
    <xf numFmtId="0" fontId="25" fillId="0" borderId="2" xfId="0" applyFont="1" applyBorder="1" applyAlignment="1">
      <alignment horizontal="center" vertical="top" textRotation="255"/>
    </xf>
    <xf numFmtId="0" fontId="25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 shrinkToFit="1"/>
    </xf>
    <xf numFmtId="176" fontId="7" fillId="2" borderId="2" xfId="1" applyNumberFormat="1" applyFont="1" applyFill="1" applyBorder="1" applyAlignment="1">
      <alignment horizontal="center" vertical="center"/>
    </xf>
    <xf numFmtId="177" fontId="7" fillId="2" borderId="2" xfId="1" applyNumberFormat="1" applyFont="1" applyFill="1" applyBorder="1" applyAlignment="1">
      <alignment horizontal="center" vertical="center"/>
    </xf>
    <xf numFmtId="178" fontId="7" fillId="2" borderId="2" xfId="1" applyNumberFormat="1" applyFont="1" applyFill="1" applyBorder="1" applyAlignment="1">
      <alignment horizontal="center" vertical="center"/>
    </xf>
    <xf numFmtId="179" fontId="7" fillId="2" borderId="2" xfId="1" applyNumberFormat="1" applyFont="1" applyFill="1" applyBorder="1" applyAlignment="1">
      <alignment horizontal="center" vertical="center"/>
    </xf>
    <xf numFmtId="180" fontId="7" fillId="2" borderId="3" xfId="1" applyNumberFormat="1" applyFont="1" applyFill="1" applyBorder="1" applyAlignment="1">
      <alignment horizontal="center" vertical="center"/>
    </xf>
    <xf numFmtId="180" fontId="7" fillId="2" borderId="4" xfId="1" applyNumberFormat="1" applyFont="1" applyFill="1" applyBorder="1" applyAlignment="1">
      <alignment horizontal="center" vertical="center"/>
    </xf>
    <xf numFmtId="180" fontId="7" fillId="2" borderId="5" xfId="1" applyNumberFormat="1" applyFont="1" applyFill="1" applyBorder="1" applyAlignment="1">
      <alignment horizontal="center" vertical="center"/>
    </xf>
    <xf numFmtId="0" fontId="14" fillId="0" borderId="2" xfId="3" applyFont="1" applyBorder="1" applyAlignment="1">
      <alignment vertical="center" textRotation="255"/>
    </xf>
    <xf numFmtId="0" fontId="14" fillId="0" borderId="2" xfId="0" applyFont="1" applyBorder="1" applyAlignment="1">
      <alignment vertical="center" textRotation="255"/>
    </xf>
    <xf numFmtId="0" fontId="25" fillId="0" borderId="2" xfId="3" applyFont="1" applyBorder="1" applyAlignment="1">
      <alignment horizontal="center" vertical="center" textRotation="255"/>
    </xf>
    <xf numFmtId="0" fontId="25" fillId="0" borderId="2" xfId="0" applyFont="1" applyBorder="1" applyAlignment="1">
      <alignment horizontal="center" vertical="center" textRotation="255"/>
    </xf>
    <xf numFmtId="0" fontId="12" fillId="2" borderId="2" xfId="0" applyFont="1" applyFill="1" applyBorder="1" applyAlignment="1">
      <alignment horizontal="center" vertical="top" textRotation="255"/>
    </xf>
    <xf numFmtId="0" fontId="12" fillId="2" borderId="2" xfId="0" applyFont="1" applyFill="1" applyBorder="1" applyAlignment="1">
      <alignment horizontal="center" vertical="center"/>
    </xf>
    <xf numFmtId="0" fontId="25" fillId="0" borderId="2" xfId="3" applyFont="1" applyBorder="1" applyAlignment="1">
      <alignment horizontal="center" vertical="top" textRotation="255"/>
    </xf>
    <xf numFmtId="0" fontId="7" fillId="0" borderId="7" xfId="1" applyFont="1" applyBorder="1" applyAlignment="1">
      <alignment vertical="center" wrapText="1"/>
    </xf>
    <xf numFmtId="0" fontId="7" fillId="0" borderId="6" xfId="1" applyFont="1" applyBorder="1" applyAlignment="1">
      <alignment vertical="center" wrapText="1"/>
    </xf>
    <xf numFmtId="0" fontId="7" fillId="0" borderId="10" xfId="1" applyFont="1" applyBorder="1" applyAlignment="1">
      <alignment vertical="center" wrapText="1"/>
    </xf>
    <xf numFmtId="0" fontId="12" fillId="2" borderId="2" xfId="0" applyFont="1" applyFill="1" applyBorder="1" applyAlignment="1">
      <alignment horizontal="left" vertical="center" shrinkToFit="1"/>
    </xf>
    <xf numFmtId="0" fontId="12" fillId="2" borderId="2" xfId="0" applyFont="1" applyFill="1" applyBorder="1" applyAlignment="1">
      <alignment horizontal="right" vertical="center"/>
    </xf>
    <xf numFmtId="0" fontId="25" fillId="2" borderId="2" xfId="3" applyFont="1" applyFill="1" applyBorder="1" applyAlignment="1">
      <alignment horizontal="center" vertical="center" textRotation="255"/>
    </xf>
    <xf numFmtId="0" fontId="25" fillId="2" borderId="2" xfId="0" applyFont="1" applyFill="1" applyBorder="1" applyAlignment="1">
      <alignment horizontal="center" vertical="center" textRotation="255"/>
    </xf>
    <xf numFmtId="0" fontId="12" fillId="2" borderId="2" xfId="3" applyFont="1" applyFill="1" applyBorder="1" applyAlignment="1">
      <alignment horizontal="center" vertical="center" textRotation="255"/>
    </xf>
    <xf numFmtId="0" fontId="12" fillId="2" borderId="2" xfId="0" applyFont="1" applyFill="1" applyBorder="1" applyAlignment="1">
      <alignment horizontal="center" vertical="center" textRotation="255"/>
    </xf>
    <xf numFmtId="0" fontId="12" fillId="2" borderId="2" xfId="0" applyFont="1" applyFill="1" applyBorder="1" applyAlignment="1">
      <alignment horizontal="center" vertical="center" shrinkToFit="1"/>
    </xf>
    <xf numFmtId="0" fontId="12" fillId="2" borderId="2" xfId="3" applyFont="1" applyFill="1" applyBorder="1" applyAlignment="1">
      <alignment horizontal="center" vertical="top" textRotation="255"/>
    </xf>
  </cellXfs>
  <cellStyles count="6">
    <cellStyle name="Headstyle" xfId="3"/>
    <cellStyle name="一般" xfId="0" builtinId="0"/>
    <cellStyle name="一般 145" xfId="2"/>
    <cellStyle name="一般 2" xfId="5"/>
    <cellStyle name="一般 3" xfId="1"/>
    <cellStyle name="一般 3 2" xfId="4"/>
  </cellStyles>
  <dxfs count="0"/>
  <tableStyles count="0" defaultTableStyle="TableStyleMedium2" defaultPivotStyle="PivotStyleLight16"/>
  <colors>
    <mruColors>
      <color rgb="FF0000FF"/>
      <color rgb="FFFFCC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1"/>
  <sheetViews>
    <sheetView zoomScale="40" zoomScaleNormal="40" zoomScaleSheetLayoutView="50" workbookViewId="0">
      <selection activeCell="I12" sqref="I12"/>
    </sheetView>
  </sheetViews>
  <sheetFormatPr defaultColWidth="8.875" defaultRowHeight="4.9000000000000004" customHeight="1"/>
  <cols>
    <col min="1" max="1" width="7" style="41" customWidth="1"/>
    <col min="2" max="2" width="8.5" style="4" customWidth="1"/>
    <col min="3" max="3" width="52.5" style="4" customWidth="1"/>
    <col min="4" max="4" width="16.5" style="57" customWidth="1"/>
    <col min="5" max="5" width="20.625" style="4" customWidth="1"/>
    <col min="6" max="6" width="19.5" style="4" customWidth="1"/>
    <col min="7" max="7" width="15.25" style="4" customWidth="1"/>
    <col min="8" max="8" width="8.5" style="4" customWidth="1"/>
    <col min="9" max="9" width="61.125" style="4" customWidth="1"/>
    <col min="10" max="10" width="16.5" style="57" customWidth="1"/>
    <col min="11" max="11" width="20.625" style="4" customWidth="1"/>
    <col min="12" max="12" width="19.5" style="4" customWidth="1"/>
    <col min="13" max="13" width="15.25" style="4" customWidth="1"/>
    <col min="14" max="14" width="8.5" style="4" customWidth="1"/>
    <col min="15" max="15" width="46.25" style="4" customWidth="1"/>
    <col min="16" max="16" width="18" style="57" customWidth="1"/>
    <col min="17" max="17" width="20.625" style="28" customWidth="1"/>
    <col min="18" max="18" width="15.625" style="4" customWidth="1"/>
    <col min="19" max="19" width="15.625" style="29" customWidth="1"/>
    <col min="20" max="20" width="8.5" style="4" customWidth="1"/>
    <col min="21" max="21" width="67.75" style="4" customWidth="1"/>
    <col min="22" max="22" width="15.25" style="48" customWidth="1"/>
    <col min="23" max="23" width="20.625" style="28" customWidth="1"/>
    <col min="24" max="25" width="15.625" style="4" customWidth="1"/>
    <col min="26" max="26" width="8.5" style="4" customWidth="1"/>
    <col min="27" max="27" width="66.5" style="4" customWidth="1"/>
    <col min="28" max="28" width="16.5" style="57" customWidth="1"/>
    <col min="29" max="29" width="20.625" style="28" customWidth="1"/>
    <col min="30" max="30" width="14.25" style="4" customWidth="1"/>
    <col min="31" max="31" width="15.625" style="4" customWidth="1"/>
    <col min="32" max="35" width="15.75" style="4" customWidth="1"/>
    <col min="36" max="16384" width="8.875" style="4"/>
  </cols>
  <sheetData>
    <row r="1" spans="1:34" s="1" customFormat="1" ht="83.25" customHeight="1">
      <c r="A1" s="125" t="s">
        <v>204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</row>
    <row r="2" spans="1:34" ht="55.15" customHeight="1">
      <c r="A2" s="5" t="s">
        <v>0</v>
      </c>
      <c r="B2" s="126">
        <v>45677</v>
      </c>
      <c r="C2" s="126"/>
      <c r="D2" s="126"/>
      <c r="E2" s="126"/>
      <c r="F2" s="126"/>
      <c r="G2" s="126"/>
      <c r="H2" s="127">
        <f>B2+1</f>
        <v>45678</v>
      </c>
      <c r="I2" s="127"/>
      <c r="J2" s="127"/>
      <c r="K2" s="127"/>
      <c r="L2" s="127"/>
      <c r="M2" s="127"/>
      <c r="N2" s="128">
        <f>H2+1</f>
        <v>45679</v>
      </c>
      <c r="O2" s="128"/>
      <c r="P2" s="128"/>
      <c r="Q2" s="128"/>
      <c r="R2" s="128"/>
      <c r="S2" s="128"/>
      <c r="T2" s="129">
        <f>N2+1</f>
        <v>45680</v>
      </c>
      <c r="U2" s="129"/>
      <c r="V2" s="129"/>
      <c r="W2" s="129"/>
      <c r="X2" s="129"/>
      <c r="Y2" s="129"/>
      <c r="Z2" s="130">
        <f>T2+1</f>
        <v>45681</v>
      </c>
      <c r="AA2" s="131"/>
      <c r="AB2" s="131"/>
      <c r="AC2" s="132"/>
      <c r="AD2" s="3"/>
      <c r="AE2" s="3"/>
    </row>
    <row r="3" spans="1:34" ht="36.6" customHeight="1">
      <c r="A3" s="5" t="s">
        <v>1</v>
      </c>
      <c r="B3" s="2"/>
      <c r="C3" s="123">
        <v>1565</v>
      </c>
      <c r="D3" s="123"/>
      <c r="E3" s="123"/>
      <c r="F3" s="7"/>
      <c r="G3" s="7"/>
      <c r="H3" s="2"/>
      <c r="I3" s="123">
        <f>C3</f>
        <v>1565</v>
      </c>
      <c r="J3" s="123"/>
      <c r="K3" s="123"/>
      <c r="L3" s="7"/>
      <c r="M3" s="7"/>
      <c r="N3" s="2"/>
      <c r="O3" s="123">
        <f>I3</f>
        <v>1565</v>
      </c>
      <c r="P3" s="123"/>
      <c r="Q3" s="123"/>
      <c r="R3" s="7"/>
      <c r="S3" s="7"/>
      <c r="T3" s="2"/>
      <c r="U3" s="123">
        <f>O3</f>
        <v>1565</v>
      </c>
      <c r="V3" s="123"/>
      <c r="W3" s="123"/>
      <c r="X3" s="7"/>
      <c r="Y3" s="7"/>
      <c r="Z3" s="2"/>
      <c r="AA3" s="123">
        <f>U3</f>
        <v>1565</v>
      </c>
      <c r="AB3" s="123"/>
      <c r="AC3" s="123"/>
      <c r="AD3" s="7"/>
      <c r="AE3" s="7"/>
    </row>
    <row r="4" spans="1:34" ht="32.1" customHeight="1">
      <c r="A4" s="5"/>
      <c r="B4" s="2"/>
      <c r="C4" s="6" t="s">
        <v>2</v>
      </c>
      <c r="D4" s="53" t="s">
        <v>3</v>
      </c>
      <c r="E4" s="8" t="s">
        <v>4</v>
      </c>
      <c r="F4" s="5" t="s">
        <v>5</v>
      </c>
      <c r="G4" s="5" t="s">
        <v>6</v>
      </c>
      <c r="H4" s="2"/>
      <c r="I4" s="6" t="s">
        <v>2</v>
      </c>
      <c r="J4" s="53" t="s">
        <v>3</v>
      </c>
      <c r="K4" s="8" t="s">
        <v>4</v>
      </c>
      <c r="L4" s="5" t="s">
        <v>5</v>
      </c>
      <c r="M4" s="5" t="s">
        <v>6</v>
      </c>
      <c r="N4" s="2"/>
      <c r="O4" s="6" t="s">
        <v>2</v>
      </c>
      <c r="P4" s="53" t="s">
        <v>3</v>
      </c>
      <c r="Q4" s="8" t="s">
        <v>4</v>
      </c>
      <c r="R4" s="5" t="s">
        <v>5</v>
      </c>
      <c r="S4" s="5" t="s">
        <v>6</v>
      </c>
      <c r="T4" s="2"/>
      <c r="U4" s="6" t="s">
        <v>2</v>
      </c>
      <c r="V4" s="44" t="s">
        <v>3</v>
      </c>
      <c r="W4" s="8" t="s">
        <v>4</v>
      </c>
      <c r="X4" s="5" t="s">
        <v>5</v>
      </c>
      <c r="Y4" s="5" t="s">
        <v>6</v>
      </c>
      <c r="Z4" s="2"/>
      <c r="AA4" s="6" t="s">
        <v>2</v>
      </c>
      <c r="AB4" s="53" t="s">
        <v>3</v>
      </c>
      <c r="AC4" s="8" t="s">
        <v>4</v>
      </c>
      <c r="AD4" s="5" t="s">
        <v>5</v>
      </c>
      <c r="AE4" s="5" t="s">
        <v>6</v>
      </c>
      <c r="AF4" s="9"/>
      <c r="AG4" s="10"/>
      <c r="AH4" s="10"/>
    </row>
    <row r="5" spans="1:34" s="11" customFormat="1" ht="36" customHeight="1">
      <c r="A5" s="124" t="s">
        <v>7</v>
      </c>
      <c r="B5" s="119"/>
      <c r="C5" s="120"/>
      <c r="D5" s="121"/>
      <c r="E5" s="120"/>
      <c r="F5" s="120"/>
      <c r="G5" s="120"/>
      <c r="H5" s="119"/>
      <c r="I5" s="120"/>
      <c r="J5" s="133"/>
      <c r="K5" s="122"/>
      <c r="L5" s="122"/>
      <c r="M5" s="122"/>
      <c r="N5" s="119"/>
      <c r="O5" s="120"/>
      <c r="P5" s="133"/>
      <c r="Q5" s="120"/>
      <c r="R5" s="122"/>
      <c r="S5" s="122"/>
      <c r="T5" s="119"/>
      <c r="U5" s="120"/>
      <c r="V5" s="121"/>
      <c r="W5" s="120"/>
      <c r="X5" s="120"/>
      <c r="Y5" s="120"/>
      <c r="Z5" s="119"/>
      <c r="AA5" s="120"/>
      <c r="AB5" s="121"/>
      <c r="AC5" s="120"/>
      <c r="AD5" s="120"/>
      <c r="AE5" s="120"/>
    </row>
    <row r="6" spans="1:34" s="11" customFormat="1" ht="36" customHeight="1">
      <c r="A6" s="124"/>
      <c r="B6" s="119"/>
      <c r="C6" s="120"/>
      <c r="D6" s="121"/>
      <c r="E6" s="120"/>
      <c r="F6" s="120"/>
      <c r="G6" s="120"/>
      <c r="H6" s="119"/>
      <c r="I6" s="120"/>
      <c r="J6" s="133"/>
      <c r="K6" s="122"/>
      <c r="L6" s="122"/>
      <c r="M6" s="122"/>
      <c r="N6" s="119"/>
      <c r="O6" s="120"/>
      <c r="P6" s="133"/>
      <c r="Q6" s="120"/>
      <c r="R6" s="122"/>
      <c r="S6" s="122"/>
      <c r="T6" s="119"/>
      <c r="U6" s="120"/>
      <c r="V6" s="121"/>
      <c r="W6" s="120"/>
      <c r="X6" s="120"/>
      <c r="Y6" s="120"/>
      <c r="Z6" s="119"/>
      <c r="AA6" s="120"/>
      <c r="AB6" s="121"/>
      <c r="AC6" s="120"/>
      <c r="AD6" s="120"/>
      <c r="AE6" s="120"/>
    </row>
    <row r="7" spans="1:34" s="15" customFormat="1" ht="50.1" customHeight="1">
      <c r="A7" s="114" t="s">
        <v>8</v>
      </c>
      <c r="B7" s="116"/>
      <c r="C7" s="31"/>
      <c r="D7" s="31"/>
      <c r="E7" s="77"/>
      <c r="F7" s="32"/>
      <c r="G7" s="32"/>
      <c r="H7" s="116"/>
      <c r="I7" s="31"/>
      <c r="J7" s="31"/>
      <c r="K7" s="77"/>
      <c r="L7" s="32"/>
      <c r="M7" s="32"/>
      <c r="N7" s="116"/>
      <c r="O7" s="70"/>
      <c r="P7" s="71"/>
      <c r="Q7" s="72"/>
      <c r="R7" s="72"/>
      <c r="S7" s="72"/>
      <c r="T7" s="116"/>
      <c r="U7" s="31"/>
      <c r="V7" s="31"/>
      <c r="W7" s="32"/>
      <c r="X7" s="32"/>
      <c r="Y7" s="32"/>
      <c r="Z7" s="116"/>
      <c r="AA7" s="31"/>
      <c r="AB7" s="31"/>
      <c r="AC7" s="32"/>
      <c r="AD7" s="32"/>
      <c r="AE7" s="32"/>
    </row>
    <row r="8" spans="1:34" s="15" customFormat="1" ht="50.1" customHeight="1">
      <c r="A8" s="115"/>
      <c r="B8" s="117"/>
      <c r="C8" s="31"/>
      <c r="D8" s="31"/>
      <c r="E8" s="77"/>
      <c r="F8" s="32"/>
      <c r="G8" s="32"/>
      <c r="H8" s="117"/>
      <c r="I8" s="31"/>
      <c r="J8" s="31"/>
      <c r="K8" s="78"/>
      <c r="L8" s="32"/>
      <c r="M8" s="32"/>
      <c r="N8" s="117"/>
      <c r="O8" s="70"/>
      <c r="P8" s="70"/>
      <c r="Q8" s="72"/>
      <c r="R8" s="72"/>
      <c r="S8" s="72"/>
      <c r="T8" s="117"/>
      <c r="U8" s="31"/>
      <c r="V8" s="31"/>
      <c r="W8" s="32"/>
      <c r="X8" s="32"/>
      <c r="Y8" s="32"/>
      <c r="Z8" s="117"/>
      <c r="AA8" s="31"/>
      <c r="AB8" s="31"/>
      <c r="AC8" s="32"/>
      <c r="AD8" s="32"/>
      <c r="AE8" s="32"/>
    </row>
    <row r="9" spans="1:34" s="15" customFormat="1" ht="50.1" customHeight="1">
      <c r="A9" s="115"/>
      <c r="B9" s="117"/>
      <c r="C9" s="31"/>
      <c r="D9" s="31"/>
      <c r="E9" s="77"/>
      <c r="F9" s="32"/>
      <c r="G9" s="32"/>
      <c r="H9" s="117"/>
      <c r="I9" s="31"/>
      <c r="J9" s="31"/>
      <c r="K9" s="32"/>
      <c r="L9" s="32"/>
      <c r="M9" s="32"/>
      <c r="N9" s="117"/>
      <c r="O9" s="33"/>
      <c r="P9" s="76"/>
      <c r="Q9" s="33"/>
      <c r="R9" s="33"/>
      <c r="S9" s="33"/>
      <c r="T9" s="117"/>
      <c r="U9" s="31"/>
      <c r="V9" s="31"/>
      <c r="W9" s="32"/>
      <c r="X9" s="32"/>
      <c r="Y9" s="32"/>
      <c r="Z9" s="117"/>
      <c r="AA9" s="31"/>
      <c r="AB9" s="31"/>
      <c r="AC9" s="32"/>
      <c r="AD9" s="32"/>
      <c r="AE9" s="32"/>
    </row>
    <row r="10" spans="1:34" s="15" customFormat="1" ht="50.1" customHeight="1">
      <c r="A10" s="115"/>
      <c r="B10" s="117"/>
      <c r="C10" s="31"/>
      <c r="D10" s="31"/>
      <c r="E10" s="77"/>
      <c r="F10" s="32"/>
      <c r="G10" s="32"/>
      <c r="H10" s="117"/>
      <c r="I10" s="31"/>
      <c r="J10" s="31"/>
      <c r="K10" s="32"/>
      <c r="L10" s="32"/>
      <c r="M10" s="32"/>
      <c r="N10" s="117"/>
      <c r="O10" s="33"/>
      <c r="P10" s="76"/>
      <c r="Q10" s="33"/>
      <c r="R10" s="33"/>
      <c r="S10" s="33"/>
      <c r="T10" s="117"/>
      <c r="U10" s="31"/>
      <c r="V10" s="31"/>
      <c r="W10" s="32"/>
      <c r="X10" s="32"/>
      <c r="Y10" s="32"/>
      <c r="Z10" s="117"/>
      <c r="AA10" s="31"/>
      <c r="AB10" s="31"/>
      <c r="AC10" s="32"/>
      <c r="AD10" s="32"/>
      <c r="AE10" s="32"/>
    </row>
    <row r="11" spans="1:34" s="15" customFormat="1" ht="50.1" customHeight="1">
      <c r="A11" s="115"/>
      <c r="B11" s="117"/>
      <c r="C11" s="31"/>
      <c r="D11" s="31"/>
      <c r="E11" s="79"/>
      <c r="F11" s="32"/>
      <c r="G11" s="32"/>
      <c r="H11" s="117"/>
      <c r="I11" s="31"/>
      <c r="J11" s="31"/>
      <c r="K11" s="32"/>
      <c r="L11" s="32"/>
      <c r="M11" s="32"/>
      <c r="N11" s="117"/>
      <c r="O11" s="33"/>
      <c r="P11" s="76"/>
      <c r="Q11" s="33"/>
      <c r="R11" s="33"/>
      <c r="S11" s="33"/>
      <c r="T11" s="117"/>
      <c r="U11" s="31"/>
      <c r="V11" s="31"/>
      <c r="W11" s="32"/>
      <c r="X11" s="32"/>
      <c r="Y11" s="32"/>
      <c r="Z11" s="117"/>
      <c r="AA11" s="31"/>
      <c r="AB11" s="31"/>
      <c r="AC11" s="32"/>
      <c r="AD11" s="32"/>
      <c r="AE11" s="32"/>
    </row>
    <row r="12" spans="1:34" s="15" customFormat="1" ht="50.1" customHeight="1">
      <c r="A12" s="115"/>
      <c r="B12" s="117"/>
      <c r="C12" s="31"/>
      <c r="D12" s="31"/>
      <c r="E12" s="32"/>
      <c r="F12" s="32"/>
      <c r="G12" s="32"/>
      <c r="H12" s="117"/>
      <c r="I12" s="31"/>
      <c r="J12" s="74"/>
      <c r="K12" s="80"/>
      <c r="L12" s="32"/>
      <c r="M12" s="32"/>
      <c r="N12" s="117"/>
      <c r="O12" s="33"/>
      <c r="P12" s="76"/>
      <c r="Q12" s="33"/>
      <c r="R12" s="33"/>
      <c r="S12" s="33"/>
      <c r="T12" s="117"/>
      <c r="U12" s="31"/>
      <c r="V12" s="31"/>
      <c r="W12" s="81"/>
      <c r="X12" s="32"/>
      <c r="Y12" s="32"/>
      <c r="Z12" s="117"/>
      <c r="AA12" s="31"/>
      <c r="AB12" s="33"/>
      <c r="AC12" s="32"/>
      <c r="AD12" s="32"/>
      <c r="AE12" s="32"/>
    </row>
    <row r="13" spans="1:34" s="15" customFormat="1" ht="50.1" customHeight="1">
      <c r="A13" s="115"/>
      <c r="B13" s="117"/>
      <c r="C13" s="31"/>
      <c r="D13" s="31"/>
      <c r="E13" s="32"/>
      <c r="F13" s="32"/>
      <c r="G13" s="32"/>
      <c r="H13" s="117"/>
      <c r="I13" s="31"/>
      <c r="J13" s="31"/>
      <c r="K13" s="32"/>
      <c r="L13" s="32"/>
      <c r="M13" s="32"/>
      <c r="N13" s="117"/>
      <c r="O13" s="33"/>
      <c r="P13" s="76"/>
      <c r="Q13" s="33"/>
      <c r="R13" s="33"/>
      <c r="S13" s="33"/>
      <c r="T13" s="117"/>
      <c r="U13" s="33"/>
      <c r="V13" s="33"/>
      <c r="W13" s="80"/>
      <c r="X13" s="33"/>
      <c r="Y13" s="32"/>
      <c r="Z13" s="117"/>
      <c r="AA13" s="31"/>
      <c r="AB13" s="31"/>
      <c r="AC13" s="32"/>
      <c r="AD13" s="32"/>
      <c r="AE13" s="32"/>
    </row>
    <row r="14" spans="1:34" s="15" customFormat="1" ht="50.1" customHeight="1">
      <c r="A14" s="115"/>
      <c r="B14" s="117"/>
      <c r="C14" s="31"/>
      <c r="D14" s="31"/>
      <c r="E14" s="32"/>
      <c r="F14" s="32"/>
      <c r="G14" s="32"/>
      <c r="H14" s="117"/>
      <c r="I14" s="31"/>
      <c r="J14" s="31"/>
      <c r="K14" s="32"/>
      <c r="L14" s="32"/>
      <c r="M14" s="32"/>
      <c r="N14" s="117"/>
      <c r="O14" s="33"/>
      <c r="P14" s="76"/>
      <c r="Q14" s="33"/>
      <c r="R14" s="33"/>
      <c r="S14" s="33"/>
      <c r="T14" s="117"/>
      <c r="U14" s="33"/>
      <c r="V14" s="33"/>
      <c r="W14" s="33"/>
      <c r="X14" s="33"/>
      <c r="Y14" s="33"/>
      <c r="Z14" s="117"/>
      <c r="AA14" s="31"/>
      <c r="AB14" s="31"/>
      <c r="AC14" s="82"/>
      <c r="AD14" s="32"/>
      <c r="AE14" s="32"/>
    </row>
    <row r="15" spans="1:34" s="15" customFormat="1" ht="50.1" customHeight="1">
      <c r="A15" s="115"/>
      <c r="B15" s="117"/>
      <c r="C15" s="31"/>
      <c r="D15" s="31"/>
      <c r="E15" s="32"/>
      <c r="F15" s="32"/>
      <c r="G15" s="32"/>
      <c r="H15" s="117"/>
      <c r="I15" s="31"/>
      <c r="J15" s="31"/>
      <c r="K15" s="32"/>
      <c r="L15" s="32"/>
      <c r="M15" s="32"/>
      <c r="N15" s="117"/>
      <c r="O15" s="33"/>
      <c r="P15" s="76"/>
      <c r="Q15" s="33"/>
      <c r="R15" s="33"/>
      <c r="S15" s="33"/>
      <c r="T15" s="117"/>
      <c r="U15" s="33"/>
      <c r="V15" s="33"/>
      <c r="W15" s="33"/>
      <c r="X15" s="33"/>
      <c r="Y15" s="33"/>
      <c r="Z15" s="117"/>
      <c r="AA15" s="31"/>
      <c r="AB15" s="31"/>
      <c r="AC15" s="32"/>
      <c r="AD15" s="32"/>
      <c r="AE15" s="32"/>
    </row>
    <row r="16" spans="1:34" s="15" customFormat="1" ht="50.1" customHeight="1">
      <c r="A16" s="115"/>
      <c r="B16" s="117"/>
      <c r="C16" s="31"/>
      <c r="D16" s="31"/>
      <c r="E16" s="32"/>
      <c r="F16" s="32"/>
      <c r="G16" s="32"/>
      <c r="H16" s="117"/>
      <c r="I16" s="31"/>
      <c r="J16" s="31"/>
      <c r="K16" s="32"/>
      <c r="L16" s="32"/>
      <c r="M16" s="32"/>
      <c r="N16" s="117"/>
      <c r="O16" s="33"/>
      <c r="P16" s="76"/>
      <c r="Q16" s="33"/>
      <c r="R16" s="33"/>
      <c r="S16" s="33"/>
      <c r="T16" s="117"/>
      <c r="U16" s="33"/>
      <c r="V16" s="33"/>
      <c r="W16" s="33"/>
      <c r="X16" s="33"/>
      <c r="Y16" s="33"/>
      <c r="Z16" s="117"/>
      <c r="AA16" s="31"/>
      <c r="AB16" s="31"/>
      <c r="AC16" s="32"/>
      <c r="AD16" s="32"/>
      <c r="AE16" s="32"/>
    </row>
    <row r="17" spans="1:31" s="15" customFormat="1" ht="50.1" customHeight="1">
      <c r="A17" s="115"/>
      <c r="B17" s="117"/>
      <c r="C17" s="83"/>
      <c r="D17" s="83"/>
      <c r="E17" s="83"/>
      <c r="F17" s="83"/>
      <c r="G17" s="83"/>
      <c r="H17" s="117"/>
      <c r="I17" s="83"/>
      <c r="J17" s="83"/>
      <c r="K17" s="83"/>
      <c r="L17" s="83"/>
      <c r="M17" s="83"/>
      <c r="N17" s="117"/>
      <c r="O17" s="33"/>
      <c r="P17" s="76"/>
      <c r="Q17" s="33"/>
      <c r="R17" s="33"/>
      <c r="S17" s="33"/>
      <c r="T17" s="117"/>
      <c r="U17" s="33"/>
      <c r="V17" s="33"/>
      <c r="W17" s="33"/>
      <c r="X17" s="33"/>
      <c r="Y17" s="33"/>
      <c r="Z17" s="117"/>
      <c r="AA17" s="31"/>
      <c r="AB17" s="31"/>
      <c r="AC17" s="32"/>
      <c r="AD17" s="32"/>
      <c r="AE17" s="32"/>
    </row>
    <row r="18" spans="1:31" s="15" customFormat="1" ht="50.1" customHeight="1">
      <c r="A18" s="114" t="s">
        <v>9</v>
      </c>
      <c r="B18" s="116"/>
      <c r="C18" s="31"/>
      <c r="D18" s="31"/>
      <c r="E18" s="32"/>
      <c r="F18" s="32"/>
      <c r="G18" s="32"/>
      <c r="H18" s="116"/>
      <c r="I18" s="31"/>
      <c r="J18" s="31"/>
      <c r="K18" s="77"/>
      <c r="L18" s="32"/>
      <c r="M18" s="32"/>
      <c r="N18" s="116"/>
      <c r="O18" s="31"/>
      <c r="P18" s="74"/>
      <c r="Q18" s="32"/>
      <c r="R18" s="32"/>
      <c r="S18" s="32"/>
      <c r="T18" s="116"/>
      <c r="U18" s="31"/>
      <c r="V18" s="31"/>
      <c r="W18" s="32"/>
      <c r="X18" s="32"/>
      <c r="Y18" s="32"/>
      <c r="Z18" s="116"/>
      <c r="AA18" s="31"/>
      <c r="AB18" s="31"/>
      <c r="AC18" s="32"/>
      <c r="AD18" s="32"/>
      <c r="AE18" s="32"/>
    </row>
    <row r="19" spans="1:31" s="15" customFormat="1" ht="50.1" customHeight="1">
      <c r="A19" s="115"/>
      <c r="B19" s="117"/>
      <c r="C19" s="31"/>
      <c r="D19" s="31"/>
      <c r="E19" s="32"/>
      <c r="F19" s="32"/>
      <c r="G19" s="32"/>
      <c r="H19" s="117"/>
      <c r="I19" s="31"/>
      <c r="J19" s="31"/>
      <c r="K19" s="77"/>
      <c r="L19" s="32"/>
      <c r="M19" s="32"/>
      <c r="N19" s="117"/>
      <c r="O19" s="31"/>
      <c r="P19" s="74"/>
      <c r="Q19" s="32"/>
      <c r="R19" s="32"/>
      <c r="S19" s="32"/>
      <c r="T19" s="117"/>
      <c r="U19" s="31"/>
      <c r="V19" s="31"/>
      <c r="W19" s="77"/>
      <c r="X19" s="32"/>
      <c r="Y19" s="32"/>
      <c r="Z19" s="117"/>
      <c r="AA19" s="31"/>
      <c r="AB19" s="31"/>
      <c r="AC19" s="32"/>
      <c r="AD19" s="32"/>
      <c r="AE19" s="32"/>
    </row>
    <row r="20" spans="1:31" s="15" customFormat="1" ht="50.1" customHeight="1">
      <c r="A20" s="115"/>
      <c r="B20" s="117"/>
      <c r="C20" s="31"/>
      <c r="D20" s="31"/>
      <c r="E20" s="77"/>
      <c r="F20" s="32"/>
      <c r="G20" s="32"/>
      <c r="H20" s="117"/>
      <c r="I20" s="31"/>
      <c r="J20" s="31"/>
      <c r="K20" s="32"/>
      <c r="L20" s="32"/>
      <c r="M20" s="32"/>
      <c r="N20" s="117"/>
      <c r="O20" s="31"/>
      <c r="P20" s="74"/>
      <c r="Q20" s="32"/>
      <c r="R20" s="32"/>
      <c r="S20" s="32"/>
      <c r="T20" s="117"/>
      <c r="U20" s="31"/>
      <c r="V20" s="31"/>
      <c r="W20" s="32"/>
      <c r="X20" s="32"/>
      <c r="Y20" s="32"/>
      <c r="Z20" s="117"/>
      <c r="AA20" s="31"/>
      <c r="AB20" s="31"/>
      <c r="AC20" s="32"/>
      <c r="AD20" s="32"/>
      <c r="AE20" s="32"/>
    </row>
    <row r="21" spans="1:31" s="15" customFormat="1" ht="50.1" customHeight="1">
      <c r="A21" s="115"/>
      <c r="B21" s="117"/>
      <c r="C21" s="31"/>
      <c r="D21" s="31"/>
      <c r="E21" s="77"/>
      <c r="F21" s="32"/>
      <c r="G21" s="32"/>
      <c r="H21" s="117"/>
      <c r="I21" s="31"/>
      <c r="J21" s="31"/>
      <c r="K21" s="32"/>
      <c r="L21" s="32"/>
      <c r="M21" s="32"/>
      <c r="N21" s="117"/>
      <c r="O21" s="31"/>
      <c r="P21" s="74"/>
      <c r="Q21" s="32"/>
      <c r="R21" s="32"/>
      <c r="S21" s="32"/>
      <c r="T21" s="117"/>
      <c r="U21" s="31"/>
      <c r="V21" s="31"/>
      <c r="W21" s="32"/>
      <c r="X21" s="32"/>
      <c r="Y21" s="32"/>
      <c r="Z21" s="117"/>
      <c r="AA21" s="31"/>
      <c r="AB21" s="31"/>
      <c r="AC21" s="32"/>
      <c r="AD21" s="32"/>
      <c r="AE21" s="32"/>
    </row>
    <row r="22" spans="1:31" s="15" customFormat="1" ht="50.1" customHeight="1">
      <c r="A22" s="115"/>
      <c r="B22" s="117"/>
      <c r="C22" s="31"/>
      <c r="D22" s="31"/>
      <c r="E22" s="77"/>
      <c r="F22" s="32"/>
      <c r="G22" s="32"/>
      <c r="H22" s="117"/>
      <c r="I22" s="33"/>
      <c r="J22" s="33"/>
      <c r="K22" s="33"/>
      <c r="L22" s="33"/>
      <c r="M22" s="33"/>
      <c r="N22" s="117"/>
      <c r="O22" s="31"/>
      <c r="P22" s="74"/>
      <c r="Q22" s="32"/>
      <c r="R22" s="32"/>
      <c r="S22" s="32"/>
      <c r="T22" s="117"/>
      <c r="U22" s="31"/>
      <c r="V22" s="73"/>
      <c r="W22" s="80"/>
      <c r="X22" s="32"/>
      <c r="Y22" s="32"/>
      <c r="Z22" s="117"/>
      <c r="AA22" s="31"/>
      <c r="AB22" s="31"/>
      <c r="AC22" s="32"/>
      <c r="AD22" s="32"/>
      <c r="AE22" s="32"/>
    </row>
    <row r="23" spans="1:31" s="15" customFormat="1" ht="50.1" customHeight="1">
      <c r="A23" s="115"/>
      <c r="B23" s="117"/>
      <c r="C23" s="31"/>
      <c r="D23" s="31"/>
      <c r="E23" s="32"/>
      <c r="F23" s="32"/>
      <c r="G23" s="32"/>
      <c r="H23" s="117"/>
      <c r="I23" s="33"/>
      <c r="J23" s="33"/>
      <c r="K23" s="33"/>
      <c r="L23" s="33"/>
      <c r="M23" s="33"/>
      <c r="N23" s="117"/>
      <c r="O23" s="31"/>
      <c r="P23" s="74"/>
      <c r="Q23" s="32"/>
      <c r="R23" s="32"/>
      <c r="S23" s="32"/>
      <c r="T23" s="117"/>
      <c r="U23" s="31"/>
      <c r="V23" s="73"/>
      <c r="W23" s="32"/>
      <c r="X23" s="32"/>
      <c r="Y23" s="32"/>
      <c r="Z23" s="117"/>
      <c r="AA23" s="31"/>
      <c r="AB23" s="31"/>
      <c r="AC23" s="32"/>
      <c r="AD23" s="32"/>
      <c r="AE23" s="32"/>
    </row>
    <row r="24" spans="1:31" s="15" customFormat="1" ht="50.1" customHeight="1">
      <c r="A24" s="115"/>
      <c r="B24" s="117"/>
      <c r="C24" s="31"/>
      <c r="D24" s="31"/>
      <c r="E24" s="32"/>
      <c r="F24" s="32"/>
      <c r="G24" s="32"/>
      <c r="H24" s="117"/>
      <c r="I24" s="33"/>
      <c r="J24" s="33"/>
      <c r="K24" s="33"/>
      <c r="L24" s="33"/>
      <c r="M24" s="33"/>
      <c r="N24" s="117"/>
      <c r="O24" s="33"/>
      <c r="P24" s="76"/>
      <c r="Q24" s="33"/>
      <c r="R24" s="33"/>
      <c r="S24" s="33"/>
      <c r="T24" s="117"/>
      <c r="U24" s="31"/>
      <c r="V24" s="73"/>
      <c r="W24" s="32"/>
      <c r="X24" s="32"/>
      <c r="Y24" s="32"/>
      <c r="Z24" s="117"/>
      <c r="AA24" s="31"/>
      <c r="AB24" s="74"/>
      <c r="AC24" s="32"/>
      <c r="AD24" s="32"/>
      <c r="AE24" s="32"/>
    </row>
    <row r="25" spans="1:31" s="15" customFormat="1" ht="50.1" customHeight="1">
      <c r="A25" s="114" t="s">
        <v>10</v>
      </c>
      <c r="B25" s="118"/>
      <c r="C25" s="31"/>
      <c r="D25" s="31"/>
      <c r="E25" s="32"/>
      <c r="F25" s="32"/>
      <c r="G25" s="32"/>
      <c r="H25" s="118"/>
      <c r="I25" s="34"/>
      <c r="J25" s="34"/>
      <c r="K25" s="32"/>
      <c r="L25" s="32"/>
      <c r="M25" s="32"/>
      <c r="N25" s="118"/>
      <c r="O25" s="34"/>
      <c r="P25" s="62"/>
      <c r="Q25" s="32"/>
      <c r="R25" s="32"/>
      <c r="S25" s="32"/>
      <c r="T25" s="118"/>
      <c r="U25" s="34"/>
      <c r="V25" s="34"/>
      <c r="W25" s="32"/>
      <c r="X25" s="32"/>
      <c r="Y25" s="32"/>
      <c r="Z25" s="118"/>
      <c r="AA25" s="34"/>
      <c r="AB25" s="34"/>
      <c r="AC25" s="32"/>
      <c r="AD25" s="32"/>
      <c r="AE25" s="32"/>
    </row>
    <row r="26" spans="1:31" s="15" customFormat="1" ht="50.1" customHeight="1">
      <c r="A26" s="115"/>
      <c r="B26" s="119"/>
      <c r="C26" s="31"/>
      <c r="D26" s="31"/>
      <c r="E26" s="32"/>
      <c r="F26" s="32"/>
      <c r="G26" s="32"/>
      <c r="H26" s="119"/>
      <c r="I26" s="31"/>
      <c r="J26" s="31"/>
      <c r="K26" s="32"/>
      <c r="L26" s="32"/>
      <c r="M26" s="32"/>
      <c r="N26" s="119"/>
      <c r="O26" s="31"/>
      <c r="P26" s="74"/>
      <c r="Q26" s="32"/>
      <c r="R26" s="32"/>
      <c r="S26" s="32"/>
      <c r="T26" s="119"/>
      <c r="U26" s="31"/>
      <c r="V26" s="31"/>
      <c r="W26" s="32"/>
      <c r="X26" s="32"/>
      <c r="Y26" s="32"/>
      <c r="Z26" s="119"/>
      <c r="AA26" s="31"/>
      <c r="AB26" s="31"/>
      <c r="AC26" s="32"/>
      <c r="AD26" s="32"/>
      <c r="AE26" s="32"/>
    </row>
    <row r="27" spans="1:31" s="15" customFormat="1" ht="50.1" customHeight="1">
      <c r="A27" s="114" t="s">
        <v>11</v>
      </c>
      <c r="B27" s="116"/>
      <c r="C27" s="31"/>
      <c r="D27" s="31"/>
      <c r="E27" s="77"/>
      <c r="F27" s="32"/>
      <c r="G27" s="32"/>
      <c r="H27" s="116"/>
      <c r="I27" s="31"/>
      <c r="J27" s="31"/>
      <c r="K27" s="77"/>
      <c r="L27" s="32"/>
      <c r="M27" s="32"/>
      <c r="N27" s="116"/>
      <c r="O27" s="31"/>
      <c r="P27" s="74"/>
      <c r="Q27" s="32"/>
      <c r="R27" s="32"/>
      <c r="S27" s="32"/>
      <c r="T27" s="116"/>
      <c r="U27" s="31"/>
      <c r="V27" s="31"/>
      <c r="W27" s="32"/>
      <c r="X27" s="32"/>
      <c r="Y27" s="32"/>
      <c r="Z27" s="116"/>
      <c r="AA27" s="31"/>
      <c r="AB27" s="31"/>
      <c r="AC27" s="32"/>
      <c r="AD27" s="32"/>
      <c r="AE27" s="32"/>
    </row>
    <row r="28" spans="1:31" s="15" customFormat="1" ht="50.1" customHeight="1">
      <c r="A28" s="115"/>
      <c r="B28" s="117"/>
      <c r="C28" s="31"/>
      <c r="D28" s="31"/>
      <c r="E28" s="32"/>
      <c r="F28" s="32"/>
      <c r="G28" s="32"/>
      <c r="H28" s="117"/>
      <c r="I28" s="31"/>
      <c r="J28" s="31"/>
      <c r="K28" s="32"/>
      <c r="L28" s="32"/>
      <c r="M28" s="32"/>
      <c r="N28" s="117"/>
      <c r="O28" s="31"/>
      <c r="P28" s="74"/>
      <c r="Q28" s="32"/>
      <c r="R28" s="32"/>
      <c r="S28" s="32"/>
      <c r="T28" s="117"/>
      <c r="U28" s="31"/>
      <c r="V28" s="31"/>
      <c r="W28" s="32"/>
      <c r="X28" s="32"/>
      <c r="Y28" s="32"/>
      <c r="Z28" s="117"/>
      <c r="AA28" s="31"/>
      <c r="AB28" s="31"/>
      <c r="AC28" s="32"/>
      <c r="AD28" s="32"/>
      <c r="AE28" s="32"/>
    </row>
    <row r="29" spans="1:31" s="15" customFormat="1" ht="50.1" customHeight="1">
      <c r="A29" s="115"/>
      <c r="B29" s="117"/>
      <c r="C29" s="31"/>
      <c r="D29" s="31"/>
      <c r="E29" s="32"/>
      <c r="F29" s="32"/>
      <c r="G29" s="32"/>
      <c r="H29" s="117"/>
      <c r="I29" s="31"/>
      <c r="J29" s="31"/>
      <c r="K29" s="77"/>
      <c r="L29" s="32"/>
      <c r="M29" s="32"/>
      <c r="N29" s="117"/>
      <c r="O29" s="31"/>
      <c r="P29" s="74"/>
      <c r="Q29" s="32"/>
      <c r="R29" s="32"/>
      <c r="S29" s="32"/>
      <c r="T29" s="117"/>
      <c r="U29" s="31"/>
      <c r="V29" s="31"/>
      <c r="W29" s="32"/>
      <c r="X29" s="32"/>
      <c r="Y29" s="32"/>
      <c r="Z29" s="117"/>
      <c r="AA29" s="31"/>
      <c r="AB29" s="31"/>
      <c r="AC29" s="32"/>
      <c r="AD29" s="32"/>
      <c r="AE29" s="32"/>
    </row>
    <row r="30" spans="1:31" s="15" customFormat="1" ht="50.1" customHeight="1">
      <c r="A30" s="115"/>
      <c r="B30" s="117"/>
      <c r="C30" s="33"/>
      <c r="D30" s="33"/>
      <c r="E30" s="33"/>
      <c r="F30" s="33"/>
      <c r="G30" s="33"/>
      <c r="H30" s="117"/>
      <c r="I30" s="31"/>
      <c r="J30" s="31"/>
      <c r="K30" s="32"/>
      <c r="L30" s="32"/>
      <c r="M30" s="32"/>
      <c r="N30" s="117"/>
      <c r="O30" s="31"/>
      <c r="P30" s="74"/>
      <c r="Q30" s="32"/>
      <c r="R30" s="32"/>
      <c r="S30" s="32"/>
      <c r="T30" s="117"/>
      <c r="U30" s="31"/>
      <c r="V30" s="31"/>
      <c r="W30" s="32"/>
      <c r="X30" s="32"/>
      <c r="Y30" s="32"/>
      <c r="Z30" s="117"/>
      <c r="AA30" s="31"/>
      <c r="AB30" s="31"/>
      <c r="AC30" s="32"/>
      <c r="AD30" s="32"/>
      <c r="AE30" s="32"/>
    </row>
    <row r="31" spans="1:31" s="15" customFormat="1" ht="50.1" customHeight="1">
      <c r="A31" s="115"/>
      <c r="B31" s="117"/>
      <c r="C31" s="33"/>
      <c r="D31" s="33"/>
      <c r="E31" s="33"/>
      <c r="F31" s="33"/>
      <c r="G31" s="33"/>
      <c r="H31" s="117"/>
      <c r="I31" s="31"/>
      <c r="J31" s="31"/>
      <c r="K31" s="32"/>
      <c r="L31" s="32"/>
      <c r="M31" s="32"/>
      <c r="N31" s="117"/>
      <c r="O31" s="31"/>
      <c r="P31" s="74"/>
      <c r="Q31" s="32"/>
      <c r="R31" s="32"/>
      <c r="S31" s="32"/>
      <c r="T31" s="117"/>
      <c r="U31" s="70"/>
      <c r="V31" s="75"/>
      <c r="W31" s="72"/>
      <c r="X31" s="72"/>
      <c r="Y31" s="72"/>
      <c r="Z31" s="117"/>
      <c r="AA31" s="31"/>
      <c r="AB31" s="31"/>
      <c r="AC31" s="32"/>
      <c r="AD31" s="32"/>
      <c r="AE31" s="32"/>
    </row>
    <row r="32" spans="1:31" s="15" customFormat="1" ht="50.1" customHeight="1">
      <c r="A32" s="115"/>
      <c r="B32" s="117"/>
      <c r="C32" s="33"/>
      <c r="D32" s="33"/>
      <c r="E32" s="33"/>
      <c r="F32" s="33"/>
      <c r="G32" s="33"/>
      <c r="H32" s="117"/>
      <c r="I32" s="31"/>
      <c r="J32" s="31"/>
      <c r="K32" s="32"/>
      <c r="L32" s="32"/>
      <c r="M32" s="32"/>
      <c r="N32" s="117"/>
      <c r="O32" s="31"/>
      <c r="P32" s="74"/>
      <c r="Q32" s="32"/>
      <c r="R32" s="32"/>
      <c r="S32" s="32"/>
      <c r="T32" s="117"/>
      <c r="U32" s="31"/>
      <c r="V32" s="73"/>
      <c r="W32" s="32"/>
      <c r="X32" s="32"/>
      <c r="Y32" s="32"/>
      <c r="Z32" s="117"/>
      <c r="AA32" s="31"/>
      <c r="AB32" s="31"/>
      <c r="AC32" s="32"/>
      <c r="AD32" s="32"/>
      <c r="AE32" s="32"/>
    </row>
    <row r="33" spans="1:34" s="15" customFormat="1" ht="50.1" customHeight="1">
      <c r="A33" s="115"/>
      <c r="B33" s="117"/>
      <c r="C33" s="33"/>
      <c r="D33" s="33"/>
      <c r="E33" s="33"/>
      <c r="F33" s="33"/>
      <c r="G33" s="33"/>
      <c r="H33" s="117"/>
      <c r="I33" s="31"/>
      <c r="J33" s="31"/>
      <c r="K33" s="32"/>
      <c r="L33" s="33"/>
      <c r="M33" s="32"/>
      <c r="N33" s="117"/>
      <c r="O33" s="31"/>
      <c r="P33" s="74"/>
      <c r="Q33" s="32"/>
      <c r="R33" s="32"/>
      <c r="S33" s="32"/>
      <c r="T33" s="117"/>
      <c r="U33" s="31"/>
      <c r="V33" s="73"/>
      <c r="W33" s="32"/>
      <c r="X33" s="32"/>
      <c r="Y33" s="32"/>
      <c r="Z33" s="117"/>
      <c r="AA33" s="31"/>
      <c r="AB33" s="31"/>
      <c r="AC33" s="32"/>
      <c r="AD33" s="32"/>
      <c r="AE33" s="32"/>
    </row>
    <row r="34" spans="1:34" s="15" customFormat="1" ht="50.1" customHeight="1">
      <c r="A34" s="115"/>
      <c r="B34" s="117"/>
      <c r="C34" s="33"/>
      <c r="D34" s="33"/>
      <c r="E34" s="33"/>
      <c r="F34" s="33"/>
      <c r="G34" s="33"/>
      <c r="H34" s="117"/>
      <c r="I34" s="31"/>
      <c r="J34" s="31"/>
      <c r="K34" s="32"/>
      <c r="L34" s="33"/>
      <c r="M34" s="32"/>
      <c r="N34" s="117"/>
      <c r="O34" s="31"/>
      <c r="P34" s="74"/>
      <c r="Q34" s="32"/>
      <c r="R34" s="32"/>
      <c r="S34" s="32"/>
      <c r="T34" s="117"/>
      <c r="U34" s="31"/>
      <c r="V34" s="73"/>
      <c r="W34" s="32"/>
      <c r="X34" s="32"/>
      <c r="Y34" s="32"/>
      <c r="Z34" s="117"/>
      <c r="AA34" s="31"/>
      <c r="AB34" s="31"/>
      <c r="AC34" s="32"/>
      <c r="AD34" s="32"/>
      <c r="AE34" s="32"/>
    </row>
    <row r="35" spans="1:34" s="15" customFormat="1" ht="50.1" customHeight="1">
      <c r="A35" s="115"/>
      <c r="B35" s="117"/>
      <c r="C35" s="33"/>
      <c r="D35" s="33"/>
      <c r="E35" s="33"/>
      <c r="F35" s="33"/>
      <c r="G35" s="33"/>
      <c r="H35" s="117"/>
      <c r="I35" s="31"/>
      <c r="J35" s="31"/>
      <c r="K35" s="32"/>
      <c r="L35" s="33"/>
      <c r="M35" s="32"/>
      <c r="N35" s="117"/>
      <c r="O35" s="31"/>
      <c r="P35" s="74"/>
      <c r="Q35" s="32"/>
      <c r="R35" s="32"/>
      <c r="S35" s="32"/>
      <c r="T35" s="117"/>
      <c r="U35" s="31"/>
      <c r="V35" s="73"/>
      <c r="W35" s="32"/>
      <c r="X35" s="32"/>
      <c r="Y35" s="32"/>
      <c r="Z35" s="117"/>
      <c r="AA35" s="31"/>
      <c r="AB35" s="31"/>
      <c r="AC35" s="78"/>
      <c r="AD35" s="32"/>
      <c r="AE35" s="32"/>
    </row>
    <row r="36" spans="1:34" s="15" customFormat="1" ht="50.1" customHeight="1">
      <c r="A36" s="39" t="s">
        <v>12</v>
      </c>
      <c r="B36" s="30"/>
      <c r="C36" s="33"/>
      <c r="D36" s="33"/>
      <c r="E36" s="33"/>
      <c r="F36" s="33"/>
      <c r="G36" s="33"/>
      <c r="H36" s="30"/>
      <c r="I36" s="31"/>
      <c r="J36" s="33"/>
      <c r="K36" s="84"/>
      <c r="L36" s="33"/>
      <c r="M36" s="32"/>
      <c r="N36" s="30"/>
      <c r="O36" s="33"/>
      <c r="P36" s="76"/>
      <c r="Q36" s="33"/>
      <c r="R36" s="33"/>
      <c r="S36" s="33"/>
      <c r="T36" s="30"/>
      <c r="U36" s="31"/>
      <c r="V36" s="33"/>
      <c r="W36" s="84"/>
      <c r="X36" s="33"/>
      <c r="Y36" s="32"/>
      <c r="Z36" s="30"/>
      <c r="AA36" s="83"/>
      <c r="AB36" s="83"/>
      <c r="AC36" s="83"/>
      <c r="AD36" s="83"/>
      <c r="AE36" s="83"/>
    </row>
    <row r="37" spans="1:34" s="19" customFormat="1" ht="43.35" customHeight="1">
      <c r="A37" s="18" t="s">
        <v>13</v>
      </c>
      <c r="B37" s="18"/>
      <c r="C37" s="108">
        <f>SUM(G5:G36)</f>
        <v>0</v>
      </c>
      <c r="D37" s="108"/>
      <c r="E37" s="108"/>
      <c r="F37" s="108"/>
      <c r="G37" s="108"/>
      <c r="H37" s="18"/>
      <c r="I37" s="108">
        <f>SUM(M5:M36)</f>
        <v>0</v>
      </c>
      <c r="J37" s="108"/>
      <c r="K37" s="108"/>
      <c r="L37" s="108"/>
      <c r="M37" s="108"/>
      <c r="N37" s="18" t="s">
        <v>14</v>
      </c>
      <c r="O37" s="109">
        <f>SUM(S5:S36)</f>
        <v>0</v>
      </c>
      <c r="P37" s="110"/>
      <c r="Q37" s="110"/>
      <c r="R37" s="110"/>
      <c r="S37" s="111"/>
      <c r="T37" s="18" t="s">
        <v>14</v>
      </c>
      <c r="U37" s="109">
        <f>SUM(Y5:Y36)</f>
        <v>0</v>
      </c>
      <c r="V37" s="110"/>
      <c r="W37" s="110"/>
      <c r="X37" s="110"/>
      <c r="Y37" s="111"/>
      <c r="Z37" s="18" t="s">
        <v>14</v>
      </c>
      <c r="AA37" s="108">
        <f>SUM(AE5:AE35)</f>
        <v>0</v>
      </c>
      <c r="AB37" s="108"/>
      <c r="AC37" s="108"/>
      <c r="AD37" s="108"/>
      <c r="AE37" s="108"/>
      <c r="AF37" s="112">
        <f>SUM(C37,I37,O37,U37,AA37)</f>
        <v>0</v>
      </c>
      <c r="AG37" s="113"/>
      <c r="AH37" s="113"/>
    </row>
    <row r="38" spans="1:34" s="23" customFormat="1" ht="25.35" customHeight="1">
      <c r="A38" s="105" t="s">
        <v>15</v>
      </c>
      <c r="B38" s="97"/>
      <c r="C38" s="95" t="s">
        <v>16</v>
      </c>
      <c r="D38" s="96"/>
      <c r="E38" s="20"/>
      <c r="F38" s="21"/>
      <c r="G38" s="21"/>
      <c r="H38" s="97"/>
      <c r="I38" s="95" t="s">
        <v>16</v>
      </c>
      <c r="J38" s="96"/>
      <c r="K38" s="22"/>
      <c r="L38" s="21"/>
      <c r="M38" s="21"/>
      <c r="N38" s="97"/>
      <c r="O38" s="95" t="s">
        <v>16</v>
      </c>
      <c r="P38" s="96"/>
      <c r="Q38" s="22"/>
      <c r="R38" s="7"/>
      <c r="S38" s="7"/>
      <c r="T38" s="97"/>
      <c r="U38" s="95" t="s">
        <v>16</v>
      </c>
      <c r="V38" s="96"/>
      <c r="W38" s="22"/>
      <c r="X38" s="7"/>
      <c r="Y38" s="7"/>
      <c r="Z38" s="97"/>
      <c r="AA38" s="95" t="s">
        <v>16</v>
      </c>
      <c r="AB38" s="96"/>
      <c r="AC38" s="22"/>
      <c r="AD38" s="7"/>
      <c r="AE38" s="7"/>
      <c r="AF38" s="103">
        <f>AF37/4/1566</f>
        <v>0</v>
      </c>
      <c r="AG38" s="104"/>
      <c r="AH38" s="104"/>
    </row>
    <row r="39" spans="1:34" s="23" customFormat="1" ht="25.35" customHeight="1">
      <c r="A39" s="106"/>
      <c r="B39" s="98"/>
      <c r="C39" s="95" t="s">
        <v>17</v>
      </c>
      <c r="D39" s="96"/>
      <c r="E39" s="20"/>
      <c r="F39" s="21"/>
      <c r="G39" s="21"/>
      <c r="H39" s="98"/>
      <c r="I39" s="95" t="s">
        <v>17</v>
      </c>
      <c r="J39" s="96"/>
      <c r="K39" s="22"/>
      <c r="L39" s="21"/>
      <c r="M39" s="21"/>
      <c r="N39" s="98"/>
      <c r="O39" s="95" t="s">
        <v>17</v>
      </c>
      <c r="P39" s="96"/>
      <c r="Q39" s="22"/>
      <c r="R39" s="7"/>
      <c r="S39" s="7"/>
      <c r="T39" s="98"/>
      <c r="U39" s="95" t="s">
        <v>17</v>
      </c>
      <c r="V39" s="96"/>
      <c r="W39" s="22"/>
      <c r="X39" s="7"/>
      <c r="Y39" s="7"/>
      <c r="Z39" s="98"/>
      <c r="AA39" s="95" t="s">
        <v>17</v>
      </c>
      <c r="AB39" s="96"/>
      <c r="AC39" s="22"/>
      <c r="AD39" s="7"/>
      <c r="AE39" s="7"/>
      <c r="AF39" s="103"/>
      <c r="AG39" s="104"/>
      <c r="AH39" s="104"/>
    </row>
    <row r="40" spans="1:34" s="23" customFormat="1" ht="25.35" customHeight="1">
      <c r="A40" s="106"/>
      <c r="B40" s="98"/>
      <c r="C40" s="95" t="s">
        <v>18</v>
      </c>
      <c r="D40" s="96"/>
      <c r="E40" s="20"/>
      <c r="F40" s="21"/>
      <c r="G40" s="21"/>
      <c r="H40" s="98"/>
      <c r="I40" s="95" t="s">
        <v>18</v>
      </c>
      <c r="J40" s="96"/>
      <c r="K40" s="22"/>
      <c r="L40" s="21"/>
      <c r="M40" s="21"/>
      <c r="N40" s="98"/>
      <c r="O40" s="95" t="s">
        <v>18</v>
      </c>
      <c r="P40" s="96"/>
      <c r="Q40" s="22"/>
      <c r="R40" s="7"/>
      <c r="S40" s="7"/>
      <c r="T40" s="98"/>
      <c r="U40" s="95" t="s">
        <v>18</v>
      </c>
      <c r="V40" s="96"/>
      <c r="W40" s="22"/>
      <c r="X40" s="7"/>
      <c r="Y40" s="7"/>
      <c r="Z40" s="98"/>
      <c r="AA40" s="95" t="s">
        <v>18</v>
      </c>
      <c r="AB40" s="96"/>
      <c r="AC40" s="22"/>
      <c r="AD40" s="7"/>
      <c r="AE40" s="7"/>
    </row>
    <row r="41" spans="1:34" s="23" customFormat="1" ht="25.35" customHeight="1">
      <c r="A41" s="106"/>
      <c r="B41" s="98"/>
      <c r="C41" s="95" t="s">
        <v>19</v>
      </c>
      <c r="D41" s="96"/>
      <c r="E41" s="20"/>
      <c r="F41" s="21"/>
      <c r="G41" s="21"/>
      <c r="H41" s="98"/>
      <c r="I41" s="95" t="s">
        <v>19</v>
      </c>
      <c r="J41" s="96"/>
      <c r="K41" s="22"/>
      <c r="L41" s="21"/>
      <c r="M41" s="21"/>
      <c r="N41" s="98"/>
      <c r="O41" s="95" t="s">
        <v>19</v>
      </c>
      <c r="P41" s="96"/>
      <c r="Q41" s="22"/>
      <c r="R41" s="7"/>
      <c r="S41" s="7"/>
      <c r="T41" s="98"/>
      <c r="U41" s="95" t="s">
        <v>19</v>
      </c>
      <c r="V41" s="96"/>
      <c r="W41" s="22"/>
      <c r="X41" s="7"/>
      <c r="Y41" s="7"/>
      <c r="Z41" s="98"/>
      <c r="AA41" s="95" t="s">
        <v>19</v>
      </c>
      <c r="AB41" s="96"/>
      <c r="AC41" s="22"/>
      <c r="AD41" s="7"/>
      <c r="AE41" s="7"/>
    </row>
    <row r="42" spans="1:34" s="23" customFormat="1" ht="25.35" customHeight="1">
      <c r="A42" s="106"/>
      <c r="B42" s="98"/>
      <c r="C42" s="95" t="s">
        <v>20</v>
      </c>
      <c r="D42" s="96"/>
      <c r="E42" s="20"/>
      <c r="F42" s="21"/>
      <c r="G42" s="21"/>
      <c r="H42" s="98"/>
      <c r="I42" s="95" t="s">
        <v>20</v>
      </c>
      <c r="J42" s="96"/>
      <c r="K42" s="20"/>
      <c r="L42" s="21"/>
      <c r="M42" s="21"/>
      <c r="N42" s="98"/>
      <c r="O42" s="95" t="s">
        <v>20</v>
      </c>
      <c r="P42" s="96"/>
      <c r="Q42" s="22"/>
      <c r="R42" s="7"/>
      <c r="S42" s="7"/>
      <c r="T42" s="98"/>
      <c r="U42" s="95" t="s">
        <v>20</v>
      </c>
      <c r="V42" s="96"/>
      <c r="W42" s="22"/>
      <c r="X42" s="7"/>
      <c r="Y42" s="7"/>
      <c r="Z42" s="98"/>
      <c r="AA42" s="95" t="s">
        <v>20</v>
      </c>
      <c r="AB42" s="96"/>
      <c r="AC42" s="22"/>
      <c r="AD42" s="7"/>
      <c r="AE42" s="7"/>
    </row>
    <row r="43" spans="1:34" s="23" customFormat="1" ht="25.35" customHeight="1">
      <c r="A43" s="106"/>
      <c r="B43" s="98"/>
      <c r="C43" s="95" t="s">
        <v>22</v>
      </c>
      <c r="D43" s="96"/>
      <c r="E43" s="22"/>
      <c r="F43" s="21"/>
      <c r="G43" s="21"/>
      <c r="H43" s="98"/>
      <c r="I43" s="95" t="s">
        <v>22</v>
      </c>
      <c r="J43" s="96"/>
      <c r="K43" s="22"/>
      <c r="L43" s="21"/>
      <c r="M43" s="21"/>
      <c r="N43" s="98"/>
      <c r="O43" s="95" t="s">
        <v>22</v>
      </c>
      <c r="P43" s="96"/>
      <c r="Q43" s="22"/>
      <c r="R43" s="7"/>
      <c r="S43" s="7"/>
      <c r="T43" s="98"/>
      <c r="U43" s="95" t="s">
        <v>22</v>
      </c>
      <c r="V43" s="96"/>
      <c r="W43" s="22"/>
      <c r="X43" s="7"/>
      <c r="Y43" s="7"/>
      <c r="Z43" s="98"/>
      <c r="AA43" s="95" t="s">
        <v>22</v>
      </c>
      <c r="AB43" s="96"/>
      <c r="AC43" s="22"/>
      <c r="AD43" s="7"/>
      <c r="AE43" s="7"/>
    </row>
    <row r="44" spans="1:34" s="23" customFormat="1" ht="30" customHeight="1">
      <c r="A44" s="107"/>
      <c r="B44" s="99"/>
      <c r="C44" s="95" t="s">
        <v>23</v>
      </c>
      <c r="D44" s="96"/>
      <c r="E44" s="24">
        <f>E38*70+E39*75+E40*25+E41*60+E43*45+E42*150</f>
        <v>0</v>
      </c>
      <c r="F44" s="21"/>
      <c r="G44" s="21"/>
      <c r="H44" s="99"/>
      <c r="I44" s="95" t="s">
        <v>23</v>
      </c>
      <c r="J44" s="96"/>
      <c r="K44" s="24">
        <f>K38*70+K39*75+K40*25+K41*60+K43*45+K42*150</f>
        <v>0</v>
      </c>
      <c r="L44" s="21"/>
      <c r="M44" s="21"/>
      <c r="N44" s="99"/>
      <c r="O44" s="95" t="s">
        <v>23</v>
      </c>
      <c r="P44" s="96"/>
      <c r="Q44" s="24">
        <f>Q38*70+Q39*75+Q40*25+Q41*150+Q43*45+Q42*110</f>
        <v>0</v>
      </c>
      <c r="R44" s="21"/>
      <c r="S44" s="21"/>
      <c r="T44" s="99"/>
      <c r="U44" s="95" t="s">
        <v>23</v>
      </c>
      <c r="V44" s="96"/>
      <c r="W44" s="24">
        <f>W38*70+W39*75+W40*25+W41*60+W43*45</f>
        <v>0</v>
      </c>
      <c r="X44" s="21"/>
      <c r="Y44" s="21"/>
      <c r="Z44" s="99"/>
      <c r="AA44" s="95" t="s">
        <v>23</v>
      </c>
      <c r="AB44" s="96"/>
      <c r="AC44" s="24">
        <f>AC38*70+AC39*75+AC40*25+AC41*60+AC43*45</f>
        <v>0</v>
      </c>
      <c r="AD44" s="21"/>
      <c r="AE44" s="21"/>
    </row>
    <row r="45" spans="1:34" s="23" customFormat="1" ht="47.25" customHeight="1">
      <c r="A45" s="101" t="s">
        <v>24</v>
      </c>
      <c r="B45" s="102"/>
      <c r="C45" s="102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102"/>
      <c r="AB45" s="102"/>
      <c r="AC45" s="102"/>
      <c r="AD45" s="102"/>
      <c r="AE45" s="102"/>
    </row>
    <row r="46" spans="1:34" s="26" customFormat="1" ht="30" customHeight="1">
      <c r="A46" s="100" t="s">
        <v>25</v>
      </c>
      <c r="B46" s="100"/>
      <c r="C46" s="100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  <c r="AB46" s="100"/>
      <c r="AC46" s="100"/>
      <c r="AD46" s="25"/>
      <c r="AE46" s="25"/>
    </row>
    <row r="47" spans="1:34" ht="30" customHeight="1">
      <c r="A47" s="40"/>
      <c r="B47" s="25"/>
      <c r="C47" s="25"/>
      <c r="D47" s="56"/>
      <c r="E47" s="25"/>
      <c r="F47" s="25"/>
      <c r="G47" s="25"/>
      <c r="H47" s="25"/>
      <c r="I47" s="25"/>
      <c r="J47" s="56"/>
      <c r="K47" s="25"/>
      <c r="L47" s="25"/>
      <c r="M47" s="25"/>
      <c r="N47" s="25"/>
      <c r="O47" s="25"/>
      <c r="P47" s="56"/>
      <c r="Q47" s="27"/>
      <c r="R47" s="25"/>
      <c r="S47" s="25"/>
      <c r="T47" s="25"/>
      <c r="U47" s="25"/>
      <c r="V47" s="47"/>
      <c r="W47" s="27"/>
      <c r="X47" s="25"/>
      <c r="Y47" s="25"/>
      <c r="Z47" s="25"/>
      <c r="AA47" s="25"/>
      <c r="AB47" s="56"/>
      <c r="AC47" s="27"/>
      <c r="AD47" s="25"/>
      <c r="AE47" s="25"/>
    </row>
    <row r="48" spans="1:34" ht="30" customHeight="1">
      <c r="A48" s="40"/>
      <c r="B48" s="25"/>
      <c r="C48" s="25"/>
      <c r="D48" s="56"/>
      <c r="E48" s="25"/>
      <c r="F48" s="25"/>
      <c r="G48" s="25"/>
      <c r="H48" s="25"/>
      <c r="I48" s="25"/>
      <c r="J48" s="56"/>
      <c r="K48" s="25"/>
      <c r="L48" s="25"/>
      <c r="M48" s="25"/>
      <c r="N48" s="25"/>
      <c r="O48" s="25"/>
      <c r="P48" s="56"/>
      <c r="Q48" s="27"/>
      <c r="R48" s="25"/>
      <c r="S48" s="25"/>
      <c r="T48" s="25"/>
      <c r="U48" s="25"/>
      <c r="V48" s="47"/>
      <c r="W48" s="27"/>
      <c r="X48" s="25"/>
      <c r="Y48" s="25"/>
      <c r="Z48" s="25"/>
      <c r="AA48" s="25"/>
      <c r="AB48" s="56"/>
      <c r="AC48" s="27"/>
      <c r="AD48" s="25"/>
      <c r="AE48" s="25"/>
    </row>
    <row r="49" ht="30" customHeight="1"/>
    <row r="50" ht="30" customHeight="1"/>
    <row r="51" ht="30" customHeight="1"/>
  </sheetData>
  <mergeCells count="116">
    <mergeCell ref="U3:W3"/>
    <mergeCell ref="AA3:AC3"/>
    <mergeCell ref="A5:A6"/>
    <mergeCell ref="B5:B6"/>
    <mergeCell ref="C5:C6"/>
    <mergeCell ref="D5:D6"/>
    <mergeCell ref="E5:E6"/>
    <mergeCell ref="A1:AE1"/>
    <mergeCell ref="B2:G2"/>
    <mergeCell ref="H2:M2"/>
    <mergeCell ref="N2:S2"/>
    <mergeCell ref="T2:Y2"/>
    <mergeCell ref="Z2:AC2"/>
    <mergeCell ref="P5:P6"/>
    <mergeCell ref="Q5:Q6"/>
    <mergeCell ref="F5:F6"/>
    <mergeCell ref="G5:G6"/>
    <mergeCell ref="H5:H6"/>
    <mergeCell ref="I5:I6"/>
    <mergeCell ref="J5:J6"/>
    <mergeCell ref="K5:K6"/>
    <mergeCell ref="C3:E3"/>
    <mergeCell ref="I3:K3"/>
    <mergeCell ref="O3:Q3"/>
    <mergeCell ref="AD5:AD6"/>
    <mergeCell ref="AE5:AE6"/>
    <mergeCell ref="A7:A17"/>
    <mergeCell ref="B7:B17"/>
    <mergeCell ref="H7:H17"/>
    <mergeCell ref="N7:N17"/>
    <mergeCell ref="T7:T17"/>
    <mergeCell ref="Z7:Z17"/>
    <mergeCell ref="X5:X6"/>
    <mergeCell ref="Y5:Y6"/>
    <mergeCell ref="Z5:Z6"/>
    <mergeCell ref="AA5:AA6"/>
    <mergeCell ref="AB5:AB6"/>
    <mergeCell ref="AC5:AC6"/>
    <mergeCell ref="R5:R6"/>
    <mergeCell ref="S5:S6"/>
    <mergeCell ref="T5:T6"/>
    <mergeCell ref="U5:U6"/>
    <mergeCell ref="V5:V6"/>
    <mergeCell ref="W5:W6"/>
    <mergeCell ref="L5:L6"/>
    <mergeCell ref="M5:M6"/>
    <mergeCell ref="N5:N6"/>
    <mergeCell ref="O5:O6"/>
    <mergeCell ref="A25:A26"/>
    <mergeCell ref="B25:B26"/>
    <mergeCell ref="H25:H26"/>
    <mergeCell ref="N25:N26"/>
    <mergeCell ref="T25:T26"/>
    <mergeCell ref="Z25:Z26"/>
    <mergeCell ref="A18:A24"/>
    <mergeCell ref="B18:B24"/>
    <mergeCell ref="H18:H24"/>
    <mergeCell ref="N18:N24"/>
    <mergeCell ref="T18:T24"/>
    <mergeCell ref="Z18:Z24"/>
    <mergeCell ref="C37:G37"/>
    <mergeCell ref="I37:M37"/>
    <mergeCell ref="O37:S37"/>
    <mergeCell ref="U37:Y37"/>
    <mergeCell ref="AA37:AE37"/>
    <mergeCell ref="AF37:AH37"/>
    <mergeCell ref="A27:A35"/>
    <mergeCell ref="B27:B35"/>
    <mergeCell ref="H27:H35"/>
    <mergeCell ref="N27:N35"/>
    <mergeCell ref="T27:T35"/>
    <mergeCell ref="Z27:Z35"/>
    <mergeCell ref="AF38:AH39"/>
    <mergeCell ref="O39:P39"/>
    <mergeCell ref="U39:V39"/>
    <mergeCell ref="AA39:AB39"/>
    <mergeCell ref="O40:P40"/>
    <mergeCell ref="A38:A44"/>
    <mergeCell ref="B38:B44"/>
    <mergeCell ref="C38:D38"/>
    <mergeCell ref="H38:H44"/>
    <mergeCell ref="I38:J38"/>
    <mergeCell ref="N38:N44"/>
    <mergeCell ref="C39:D39"/>
    <mergeCell ref="I39:J39"/>
    <mergeCell ref="C40:D40"/>
    <mergeCell ref="I40:J40"/>
    <mergeCell ref="U40:V40"/>
    <mergeCell ref="AA40:AB40"/>
    <mergeCell ref="C41:D41"/>
    <mergeCell ref="I41:J41"/>
    <mergeCell ref="O41:P41"/>
    <mergeCell ref="U41:V41"/>
    <mergeCell ref="AA41:AB41"/>
    <mergeCell ref="O38:P38"/>
    <mergeCell ref="T38:T44"/>
    <mergeCell ref="U38:V38"/>
    <mergeCell ref="Z38:Z44"/>
    <mergeCell ref="AA38:AB38"/>
    <mergeCell ref="A46:AC46"/>
    <mergeCell ref="C44:D44"/>
    <mergeCell ref="I44:J44"/>
    <mergeCell ref="O44:P44"/>
    <mergeCell ref="U44:V44"/>
    <mergeCell ref="AA44:AB44"/>
    <mergeCell ref="A45:AE45"/>
    <mergeCell ref="C42:D42"/>
    <mergeCell ref="I42:J42"/>
    <mergeCell ref="O42:P42"/>
    <mergeCell ref="U42:V42"/>
    <mergeCell ref="AA42:AB42"/>
    <mergeCell ref="C43:D43"/>
    <mergeCell ref="I43:J43"/>
    <mergeCell ref="O43:P43"/>
    <mergeCell ref="U43:V43"/>
    <mergeCell ref="AA43:AB43"/>
  </mergeCells>
  <phoneticPr fontId="4" type="noConversion"/>
  <printOptions horizontalCentered="1" verticalCentered="1"/>
  <pageMargins left="0" right="0" top="0" bottom="0" header="0.23622047244094491" footer="0"/>
  <pageSetup paperSize="9" scale="2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1"/>
  <sheetViews>
    <sheetView zoomScale="40" zoomScaleNormal="40" zoomScaleSheetLayoutView="50" workbookViewId="0">
      <selection activeCell="F15" sqref="F15"/>
    </sheetView>
  </sheetViews>
  <sheetFormatPr defaultColWidth="8.875" defaultRowHeight="4.9000000000000004" customHeight="1"/>
  <cols>
    <col min="1" max="1" width="7" style="41" customWidth="1"/>
    <col min="2" max="2" width="8.5" style="4" customWidth="1"/>
    <col min="3" max="3" width="52.5" style="4" customWidth="1"/>
    <col min="4" max="4" width="16.5" style="57" customWidth="1"/>
    <col min="5" max="5" width="20.625" style="4" customWidth="1"/>
    <col min="6" max="6" width="19.5" style="4" customWidth="1"/>
    <col min="7" max="7" width="15.25" style="4" customWidth="1"/>
    <col min="8" max="8" width="8.5" style="4" customWidth="1"/>
    <col min="9" max="9" width="61.125" style="4" customWidth="1"/>
    <col min="10" max="10" width="16.5" style="57" customWidth="1"/>
    <col min="11" max="11" width="20.625" style="4" customWidth="1"/>
    <col min="12" max="12" width="19.5" style="4" customWidth="1"/>
    <col min="13" max="13" width="15.25" style="4" customWidth="1"/>
    <col min="14" max="14" width="8.5" style="4" customWidth="1"/>
    <col min="15" max="15" width="46.25" style="4" customWidth="1"/>
    <col min="16" max="16" width="18" style="57" customWidth="1"/>
    <col min="17" max="17" width="20.625" style="28" customWidth="1"/>
    <col min="18" max="18" width="15.625" style="4" customWidth="1"/>
    <col min="19" max="19" width="15.625" style="29" customWidth="1"/>
    <col min="20" max="20" width="8.5" style="4" customWidth="1"/>
    <col min="21" max="21" width="67.75" style="4" customWidth="1"/>
    <col min="22" max="22" width="15.25" style="48" customWidth="1"/>
    <col min="23" max="23" width="20.625" style="28" customWidth="1"/>
    <col min="24" max="25" width="15.625" style="4" customWidth="1"/>
    <col min="26" max="26" width="8.5" style="4" customWidth="1"/>
    <col min="27" max="27" width="66.5" style="4" customWidth="1"/>
    <col min="28" max="28" width="16.5" style="57" customWidth="1"/>
    <col min="29" max="29" width="20.625" style="28" customWidth="1"/>
    <col min="30" max="30" width="14.25" style="4" customWidth="1"/>
    <col min="31" max="31" width="15.625" style="4" customWidth="1"/>
    <col min="32" max="35" width="15.75" style="4" customWidth="1"/>
    <col min="36" max="16384" width="8.875" style="4"/>
  </cols>
  <sheetData>
    <row r="1" spans="1:34" s="1" customFormat="1" ht="83.25" customHeight="1">
      <c r="A1" s="125" t="s">
        <v>203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</row>
    <row r="2" spans="1:34" ht="55.15" customHeight="1">
      <c r="A2" s="5" t="s">
        <v>0</v>
      </c>
      <c r="B2" s="126">
        <v>45670</v>
      </c>
      <c r="C2" s="126"/>
      <c r="D2" s="126"/>
      <c r="E2" s="126"/>
      <c r="F2" s="126"/>
      <c r="G2" s="126"/>
      <c r="H2" s="127">
        <f>B2+1</f>
        <v>45671</v>
      </c>
      <c r="I2" s="127"/>
      <c r="J2" s="127"/>
      <c r="K2" s="127"/>
      <c r="L2" s="127"/>
      <c r="M2" s="127"/>
      <c r="N2" s="128">
        <f>H2+1</f>
        <v>45672</v>
      </c>
      <c r="O2" s="128"/>
      <c r="P2" s="128"/>
      <c r="Q2" s="128"/>
      <c r="R2" s="128"/>
      <c r="S2" s="128"/>
      <c r="T2" s="129">
        <f>N2+1</f>
        <v>45673</v>
      </c>
      <c r="U2" s="129"/>
      <c r="V2" s="129"/>
      <c r="W2" s="129"/>
      <c r="X2" s="129"/>
      <c r="Y2" s="129"/>
      <c r="Z2" s="130">
        <f>T2+1</f>
        <v>45674</v>
      </c>
      <c r="AA2" s="131"/>
      <c r="AB2" s="131"/>
      <c r="AC2" s="132"/>
      <c r="AD2" s="3"/>
      <c r="AE2" s="3"/>
    </row>
    <row r="3" spans="1:34" ht="36.6" customHeight="1">
      <c r="A3" s="5" t="s">
        <v>1</v>
      </c>
      <c r="B3" s="2"/>
      <c r="C3" s="123">
        <v>1565</v>
      </c>
      <c r="D3" s="123"/>
      <c r="E3" s="123"/>
      <c r="F3" s="7"/>
      <c r="G3" s="7"/>
      <c r="H3" s="2"/>
      <c r="I3" s="123">
        <f>C3</f>
        <v>1565</v>
      </c>
      <c r="J3" s="123"/>
      <c r="K3" s="123"/>
      <c r="L3" s="7"/>
      <c r="M3" s="7"/>
      <c r="N3" s="2"/>
      <c r="O3" s="123">
        <f>I3</f>
        <v>1565</v>
      </c>
      <c r="P3" s="123"/>
      <c r="Q3" s="123"/>
      <c r="R3" s="7"/>
      <c r="S3" s="7"/>
      <c r="T3" s="2"/>
      <c r="U3" s="123">
        <f>O3</f>
        <v>1565</v>
      </c>
      <c r="V3" s="123"/>
      <c r="W3" s="123"/>
      <c r="X3" s="7"/>
      <c r="Y3" s="7"/>
      <c r="Z3" s="2"/>
      <c r="AA3" s="123">
        <f>U3</f>
        <v>1565</v>
      </c>
      <c r="AB3" s="123"/>
      <c r="AC3" s="123"/>
      <c r="AD3" s="7"/>
      <c r="AE3" s="7"/>
    </row>
    <row r="4" spans="1:34" ht="32.1" customHeight="1">
      <c r="A4" s="5"/>
      <c r="B4" s="2"/>
      <c r="C4" s="6" t="s">
        <v>2</v>
      </c>
      <c r="D4" s="53" t="s">
        <v>3</v>
      </c>
      <c r="E4" s="8" t="s">
        <v>4</v>
      </c>
      <c r="F4" s="5" t="s">
        <v>5</v>
      </c>
      <c r="G4" s="5" t="s">
        <v>6</v>
      </c>
      <c r="H4" s="2"/>
      <c r="I4" s="6" t="s">
        <v>2</v>
      </c>
      <c r="J4" s="53" t="s">
        <v>3</v>
      </c>
      <c r="K4" s="8" t="s">
        <v>4</v>
      </c>
      <c r="L4" s="5" t="s">
        <v>5</v>
      </c>
      <c r="M4" s="5" t="s">
        <v>6</v>
      </c>
      <c r="N4" s="2"/>
      <c r="O4" s="6" t="s">
        <v>2</v>
      </c>
      <c r="P4" s="53" t="s">
        <v>3</v>
      </c>
      <c r="Q4" s="8" t="s">
        <v>4</v>
      </c>
      <c r="R4" s="5" t="s">
        <v>5</v>
      </c>
      <c r="S4" s="5" t="s">
        <v>6</v>
      </c>
      <c r="T4" s="2"/>
      <c r="U4" s="6" t="s">
        <v>2</v>
      </c>
      <c r="V4" s="44" t="s">
        <v>3</v>
      </c>
      <c r="W4" s="8" t="s">
        <v>4</v>
      </c>
      <c r="X4" s="5" t="s">
        <v>5</v>
      </c>
      <c r="Y4" s="5" t="s">
        <v>6</v>
      </c>
      <c r="Z4" s="2"/>
      <c r="AA4" s="6" t="s">
        <v>2</v>
      </c>
      <c r="AB4" s="53" t="s">
        <v>3</v>
      </c>
      <c r="AC4" s="8" t="s">
        <v>4</v>
      </c>
      <c r="AD4" s="5" t="s">
        <v>5</v>
      </c>
      <c r="AE4" s="5" t="s">
        <v>6</v>
      </c>
      <c r="AF4" s="9"/>
      <c r="AG4" s="10"/>
      <c r="AH4" s="10"/>
    </row>
    <row r="5" spans="1:34" s="11" customFormat="1" ht="36" customHeight="1">
      <c r="A5" s="124" t="s">
        <v>7</v>
      </c>
      <c r="B5" s="119"/>
      <c r="C5" s="120"/>
      <c r="D5" s="121"/>
      <c r="E5" s="120"/>
      <c r="F5" s="120"/>
      <c r="G5" s="120"/>
      <c r="H5" s="119"/>
      <c r="I5" s="120"/>
      <c r="J5" s="133"/>
      <c r="K5" s="122"/>
      <c r="L5" s="122"/>
      <c r="M5" s="122"/>
      <c r="N5" s="119"/>
      <c r="O5" s="120"/>
      <c r="P5" s="133"/>
      <c r="Q5" s="120"/>
      <c r="R5" s="122"/>
      <c r="S5" s="122"/>
      <c r="T5" s="119"/>
      <c r="U5" s="120"/>
      <c r="V5" s="121"/>
      <c r="W5" s="120"/>
      <c r="X5" s="120"/>
      <c r="Y5" s="120"/>
      <c r="Z5" s="119"/>
      <c r="AA5" s="120"/>
      <c r="AB5" s="121"/>
      <c r="AC5" s="120"/>
      <c r="AD5" s="120"/>
      <c r="AE5" s="120"/>
    </row>
    <row r="6" spans="1:34" s="11" customFormat="1" ht="36" customHeight="1">
      <c r="A6" s="124"/>
      <c r="B6" s="119"/>
      <c r="C6" s="120"/>
      <c r="D6" s="121"/>
      <c r="E6" s="120"/>
      <c r="F6" s="120"/>
      <c r="G6" s="120"/>
      <c r="H6" s="119"/>
      <c r="I6" s="120"/>
      <c r="J6" s="133"/>
      <c r="K6" s="122"/>
      <c r="L6" s="122"/>
      <c r="M6" s="122"/>
      <c r="N6" s="119"/>
      <c r="O6" s="120"/>
      <c r="P6" s="133"/>
      <c r="Q6" s="120"/>
      <c r="R6" s="122"/>
      <c r="S6" s="122"/>
      <c r="T6" s="119"/>
      <c r="U6" s="120"/>
      <c r="V6" s="121"/>
      <c r="W6" s="120"/>
      <c r="X6" s="120"/>
      <c r="Y6" s="120"/>
      <c r="Z6" s="119"/>
      <c r="AA6" s="120"/>
      <c r="AB6" s="121"/>
      <c r="AC6" s="120"/>
      <c r="AD6" s="120"/>
      <c r="AE6" s="120"/>
    </row>
    <row r="7" spans="1:34" s="15" customFormat="1" ht="50.1" customHeight="1">
      <c r="A7" s="114" t="s">
        <v>8</v>
      </c>
      <c r="B7" s="116"/>
      <c r="C7" s="31"/>
      <c r="D7" s="31"/>
      <c r="E7" s="77"/>
      <c r="F7" s="32"/>
      <c r="G7" s="32"/>
      <c r="H7" s="116"/>
      <c r="I7" s="31"/>
      <c r="J7" s="31"/>
      <c r="K7" s="77"/>
      <c r="L7" s="32"/>
      <c r="M7" s="32"/>
      <c r="N7" s="116"/>
      <c r="O7" s="70"/>
      <c r="P7" s="71"/>
      <c r="Q7" s="72"/>
      <c r="R7" s="72"/>
      <c r="S7" s="72"/>
      <c r="T7" s="116"/>
      <c r="U7" s="31"/>
      <c r="V7" s="31"/>
      <c r="W7" s="32"/>
      <c r="X7" s="32"/>
      <c r="Y7" s="32"/>
      <c r="Z7" s="116"/>
      <c r="AA7" s="31"/>
      <c r="AB7" s="31"/>
      <c r="AC7" s="32"/>
      <c r="AD7" s="32"/>
      <c r="AE7" s="32"/>
    </row>
    <row r="8" spans="1:34" s="15" customFormat="1" ht="50.1" customHeight="1">
      <c r="A8" s="115"/>
      <c r="B8" s="117"/>
      <c r="C8" s="31"/>
      <c r="D8" s="31"/>
      <c r="E8" s="77"/>
      <c r="F8" s="32"/>
      <c r="G8" s="32"/>
      <c r="H8" s="117"/>
      <c r="I8" s="31"/>
      <c r="J8" s="31"/>
      <c r="K8" s="78"/>
      <c r="L8" s="32"/>
      <c r="M8" s="32"/>
      <c r="N8" s="117"/>
      <c r="O8" s="70"/>
      <c r="P8" s="70"/>
      <c r="Q8" s="72"/>
      <c r="R8" s="72"/>
      <c r="S8" s="72"/>
      <c r="T8" s="117"/>
      <c r="U8" s="31"/>
      <c r="V8" s="31"/>
      <c r="W8" s="32"/>
      <c r="X8" s="32"/>
      <c r="Y8" s="32"/>
      <c r="Z8" s="117"/>
      <c r="AA8" s="31"/>
      <c r="AB8" s="31"/>
      <c r="AC8" s="32"/>
      <c r="AD8" s="32"/>
      <c r="AE8" s="32"/>
    </row>
    <row r="9" spans="1:34" s="15" customFormat="1" ht="50.1" customHeight="1">
      <c r="A9" s="115"/>
      <c r="B9" s="117"/>
      <c r="C9" s="31"/>
      <c r="D9" s="31"/>
      <c r="E9" s="77"/>
      <c r="F9" s="32"/>
      <c r="G9" s="32"/>
      <c r="H9" s="117"/>
      <c r="I9" s="31"/>
      <c r="J9" s="31"/>
      <c r="K9" s="32"/>
      <c r="L9" s="32"/>
      <c r="M9" s="32"/>
      <c r="N9" s="117"/>
      <c r="O9" s="33"/>
      <c r="P9" s="76"/>
      <c r="Q9" s="33"/>
      <c r="R9" s="33"/>
      <c r="S9" s="33"/>
      <c r="T9" s="117"/>
      <c r="U9" s="31"/>
      <c r="V9" s="31"/>
      <c r="W9" s="32"/>
      <c r="X9" s="32"/>
      <c r="Y9" s="32"/>
      <c r="Z9" s="117"/>
      <c r="AA9" s="31"/>
      <c r="AB9" s="31"/>
      <c r="AC9" s="32"/>
      <c r="AD9" s="32"/>
      <c r="AE9" s="32"/>
    </row>
    <row r="10" spans="1:34" s="15" customFormat="1" ht="50.1" customHeight="1">
      <c r="A10" s="115"/>
      <c r="B10" s="117"/>
      <c r="C10" s="31"/>
      <c r="D10" s="31"/>
      <c r="E10" s="77"/>
      <c r="F10" s="32"/>
      <c r="G10" s="32"/>
      <c r="H10" s="117"/>
      <c r="I10" s="31"/>
      <c r="J10" s="31"/>
      <c r="K10" s="32"/>
      <c r="L10" s="32"/>
      <c r="M10" s="32"/>
      <c r="N10" s="117"/>
      <c r="O10" s="33"/>
      <c r="P10" s="76"/>
      <c r="Q10" s="33"/>
      <c r="R10" s="33"/>
      <c r="S10" s="33"/>
      <c r="T10" s="117"/>
      <c r="U10" s="31"/>
      <c r="V10" s="31"/>
      <c r="W10" s="32"/>
      <c r="X10" s="32"/>
      <c r="Y10" s="32"/>
      <c r="Z10" s="117"/>
      <c r="AA10" s="31"/>
      <c r="AB10" s="31"/>
      <c r="AC10" s="32"/>
      <c r="AD10" s="32"/>
      <c r="AE10" s="32"/>
    </row>
    <row r="11" spans="1:34" s="15" customFormat="1" ht="50.1" customHeight="1">
      <c r="A11" s="115"/>
      <c r="B11" s="117"/>
      <c r="C11" s="31"/>
      <c r="D11" s="31"/>
      <c r="E11" s="79"/>
      <c r="F11" s="32"/>
      <c r="G11" s="32"/>
      <c r="H11" s="117"/>
      <c r="I11" s="31"/>
      <c r="J11" s="31"/>
      <c r="K11" s="32"/>
      <c r="L11" s="32"/>
      <c r="M11" s="32"/>
      <c r="N11" s="117"/>
      <c r="O11" s="33"/>
      <c r="P11" s="76"/>
      <c r="Q11" s="33"/>
      <c r="R11" s="33"/>
      <c r="S11" s="33"/>
      <c r="T11" s="117"/>
      <c r="U11" s="31"/>
      <c r="V11" s="31"/>
      <c r="W11" s="32"/>
      <c r="X11" s="32"/>
      <c r="Y11" s="32"/>
      <c r="Z11" s="117"/>
      <c r="AA11" s="31"/>
      <c r="AB11" s="31"/>
      <c r="AC11" s="32"/>
      <c r="AD11" s="32"/>
      <c r="AE11" s="32"/>
    </row>
    <row r="12" spans="1:34" s="15" customFormat="1" ht="50.1" customHeight="1">
      <c r="A12" s="115"/>
      <c r="B12" s="117"/>
      <c r="C12" s="31"/>
      <c r="D12" s="31"/>
      <c r="E12" s="32"/>
      <c r="F12" s="32"/>
      <c r="G12" s="32"/>
      <c r="H12" s="117"/>
      <c r="I12" s="31"/>
      <c r="J12" s="74"/>
      <c r="K12" s="80"/>
      <c r="L12" s="32"/>
      <c r="M12" s="32"/>
      <c r="N12" s="117"/>
      <c r="O12" s="33"/>
      <c r="P12" s="76"/>
      <c r="Q12" s="33"/>
      <c r="R12" s="33"/>
      <c r="S12" s="33"/>
      <c r="T12" s="117"/>
      <c r="U12" s="31"/>
      <c r="V12" s="31"/>
      <c r="W12" s="81"/>
      <c r="X12" s="32"/>
      <c r="Y12" s="32"/>
      <c r="Z12" s="117"/>
      <c r="AA12" s="31"/>
      <c r="AB12" s="33"/>
      <c r="AC12" s="32"/>
      <c r="AD12" s="32"/>
      <c r="AE12" s="32"/>
    </row>
    <row r="13" spans="1:34" s="15" customFormat="1" ht="50.1" customHeight="1">
      <c r="A13" s="115"/>
      <c r="B13" s="117"/>
      <c r="C13" s="31"/>
      <c r="D13" s="31"/>
      <c r="E13" s="32"/>
      <c r="F13" s="32"/>
      <c r="G13" s="32"/>
      <c r="H13" s="117"/>
      <c r="I13" s="31"/>
      <c r="J13" s="31"/>
      <c r="K13" s="32"/>
      <c r="L13" s="32"/>
      <c r="M13" s="32"/>
      <c r="N13" s="117"/>
      <c r="O13" s="33"/>
      <c r="P13" s="76"/>
      <c r="Q13" s="33"/>
      <c r="R13" s="33"/>
      <c r="S13" s="33"/>
      <c r="T13" s="117"/>
      <c r="U13" s="33"/>
      <c r="V13" s="33"/>
      <c r="W13" s="80"/>
      <c r="X13" s="33"/>
      <c r="Y13" s="32"/>
      <c r="Z13" s="117"/>
      <c r="AA13" s="31"/>
      <c r="AB13" s="31"/>
      <c r="AC13" s="32"/>
      <c r="AD13" s="32"/>
      <c r="AE13" s="32"/>
    </row>
    <row r="14" spans="1:34" s="15" customFormat="1" ht="50.1" customHeight="1">
      <c r="A14" s="115"/>
      <c r="B14" s="117"/>
      <c r="C14" s="31"/>
      <c r="D14" s="31"/>
      <c r="E14" s="32"/>
      <c r="F14" s="32"/>
      <c r="G14" s="32"/>
      <c r="H14" s="117"/>
      <c r="I14" s="31"/>
      <c r="J14" s="31"/>
      <c r="K14" s="32"/>
      <c r="L14" s="32"/>
      <c r="M14" s="32"/>
      <c r="N14" s="117"/>
      <c r="O14" s="33"/>
      <c r="P14" s="76"/>
      <c r="Q14" s="33"/>
      <c r="R14" s="33"/>
      <c r="S14" s="33"/>
      <c r="T14" s="117"/>
      <c r="U14" s="33"/>
      <c r="V14" s="33"/>
      <c r="W14" s="33"/>
      <c r="X14" s="33"/>
      <c r="Y14" s="33"/>
      <c r="Z14" s="117"/>
      <c r="AA14" s="31"/>
      <c r="AB14" s="31"/>
      <c r="AC14" s="82"/>
      <c r="AD14" s="32"/>
      <c r="AE14" s="32"/>
    </row>
    <row r="15" spans="1:34" s="15" customFormat="1" ht="50.1" customHeight="1">
      <c r="A15" s="115"/>
      <c r="B15" s="117"/>
      <c r="C15" s="31"/>
      <c r="D15" s="31"/>
      <c r="E15" s="32"/>
      <c r="F15" s="32"/>
      <c r="G15" s="32"/>
      <c r="H15" s="117"/>
      <c r="I15" s="31"/>
      <c r="J15" s="31"/>
      <c r="K15" s="32"/>
      <c r="L15" s="32"/>
      <c r="M15" s="32"/>
      <c r="N15" s="117"/>
      <c r="O15" s="33"/>
      <c r="P15" s="76"/>
      <c r="Q15" s="33"/>
      <c r="R15" s="33"/>
      <c r="S15" s="33"/>
      <c r="T15" s="117"/>
      <c r="U15" s="33"/>
      <c r="V15" s="33"/>
      <c r="W15" s="33"/>
      <c r="X15" s="33"/>
      <c r="Y15" s="33"/>
      <c r="Z15" s="117"/>
      <c r="AA15" s="31"/>
      <c r="AB15" s="31"/>
      <c r="AC15" s="32"/>
      <c r="AD15" s="32"/>
      <c r="AE15" s="32"/>
    </row>
    <row r="16" spans="1:34" s="15" customFormat="1" ht="50.1" customHeight="1">
      <c r="A16" s="115"/>
      <c r="B16" s="117"/>
      <c r="C16" s="31"/>
      <c r="D16" s="31"/>
      <c r="E16" s="32"/>
      <c r="F16" s="32"/>
      <c r="G16" s="32"/>
      <c r="H16" s="117"/>
      <c r="I16" s="31"/>
      <c r="J16" s="31"/>
      <c r="K16" s="32"/>
      <c r="L16" s="32"/>
      <c r="M16" s="32"/>
      <c r="N16" s="117"/>
      <c r="O16" s="33"/>
      <c r="P16" s="76"/>
      <c r="Q16" s="33"/>
      <c r="R16" s="33"/>
      <c r="S16" s="33"/>
      <c r="T16" s="117"/>
      <c r="U16" s="33"/>
      <c r="V16" s="33"/>
      <c r="W16" s="33"/>
      <c r="X16" s="33"/>
      <c r="Y16" s="33"/>
      <c r="Z16" s="117"/>
      <c r="AA16" s="31"/>
      <c r="AB16" s="31"/>
      <c r="AC16" s="32"/>
      <c r="AD16" s="32"/>
      <c r="AE16" s="32"/>
    </row>
    <row r="17" spans="1:31" s="15" customFormat="1" ht="50.1" customHeight="1">
      <c r="A17" s="115"/>
      <c r="B17" s="117"/>
      <c r="C17" s="83"/>
      <c r="D17" s="83"/>
      <c r="E17" s="83"/>
      <c r="F17" s="83"/>
      <c r="G17" s="83"/>
      <c r="H17" s="117"/>
      <c r="I17" s="83"/>
      <c r="J17" s="83"/>
      <c r="K17" s="83"/>
      <c r="L17" s="83"/>
      <c r="M17" s="83"/>
      <c r="N17" s="117"/>
      <c r="O17" s="33"/>
      <c r="P17" s="76"/>
      <c r="Q17" s="33"/>
      <c r="R17" s="33"/>
      <c r="S17" s="33"/>
      <c r="T17" s="117"/>
      <c r="U17" s="33"/>
      <c r="V17" s="33"/>
      <c r="W17" s="33"/>
      <c r="X17" s="33"/>
      <c r="Y17" s="33"/>
      <c r="Z17" s="117"/>
      <c r="AA17" s="31"/>
      <c r="AB17" s="31"/>
      <c r="AC17" s="32"/>
      <c r="AD17" s="32"/>
      <c r="AE17" s="32"/>
    </row>
    <row r="18" spans="1:31" s="15" customFormat="1" ht="50.1" customHeight="1">
      <c r="A18" s="114" t="s">
        <v>9</v>
      </c>
      <c r="B18" s="116"/>
      <c r="C18" s="31"/>
      <c r="D18" s="31"/>
      <c r="E18" s="32"/>
      <c r="F18" s="32"/>
      <c r="G18" s="32"/>
      <c r="H18" s="116"/>
      <c r="I18" s="31"/>
      <c r="J18" s="31"/>
      <c r="K18" s="77"/>
      <c r="L18" s="32"/>
      <c r="M18" s="32"/>
      <c r="N18" s="116"/>
      <c r="O18" s="31"/>
      <c r="P18" s="74"/>
      <c r="Q18" s="32"/>
      <c r="R18" s="32"/>
      <c r="S18" s="32"/>
      <c r="T18" s="116"/>
      <c r="U18" s="31"/>
      <c r="V18" s="31"/>
      <c r="W18" s="32"/>
      <c r="X18" s="32"/>
      <c r="Y18" s="32"/>
      <c r="Z18" s="116"/>
      <c r="AA18" s="31"/>
      <c r="AB18" s="31"/>
      <c r="AC18" s="32"/>
      <c r="AD18" s="32"/>
      <c r="AE18" s="32"/>
    </row>
    <row r="19" spans="1:31" s="15" customFormat="1" ht="50.1" customHeight="1">
      <c r="A19" s="115"/>
      <c r="B19" s="117"/>
      <c r="C19" s="31"/>
      <c r="D19" s="31"/>
      <c r="E19" s="32"/>
      <c r="F19" s="32"/>
      <c r="G19" s="32"/>
      <c r="H19" s="117"/>
      <c r="I19" s="31"/>
      <c r="J19" s="31"/>
      <c r="K19" s="77"/>
      <c r="L19" s="32"/>
      <c r="M19" s="32"/>
      <c r="N19" s="117"/>
      <c r="O19" s="31"/>
      <c r="P19" s="74"/>
      <c r="Q19" s="32"/>
      <c r="R19" s="32"/>
      <c r="S19" s="32"/>
      <c r="T19" s="117"/>
      <c r="U19" s="31"/>
      <c r="V19" s="31"/>
      <c r="W19" s="77"/>
      <c r="X19" s="32"/>
      <c r="Y19" s="32"/>
      <c r="Z19" s="117"/>
      <c r="AA19" s="31"/>
      <c r="AB19" s="31"/>
      <c r="AC19" s="32"/>
      <c r="AD19" s="32"/>
      <c r="AE19" s="32"/>
    </row>
    <row r="20" spans="1:31" s="15" customFormat="1" ht="50.1" customHeight="1">
      <c r="A20" s="115"/>
      <c r="B20" s="117"/>
      <c r="C20" s="31"/>
      <c r="D20" s="31"/>
      <c r="E20" s="77"/>
      <c r="F20" s="32"/>
      <c r="G20" s="32"/>
      <c r="H20" s="117"/>
      <c r="I20" s="31"/>
      <c r="J20" s="31"/>
      <c r="K20" s="32"/>
      <c r="L20" s="32"/>
      <c r="M20" s="32"/>
      <c r="N20" s="117"/>
      <c r="O20" s="31"/>
      <c r="P20" s="74"/>
      <c r="Q20" s="32"/>
      <c r="R20" s="32"/>
      <c r="S20" s="32"/>
      <c r="T20" s="117"/>
      <c r="U20" s="31"/>
      <c r="V20" s="31"/>
      <c r="W20" s="32"/>
      <c r="X20" s="32"/>
      <c r="Y20" s="32"/>
      <c r="Z20" s="117"/>
      <c r="AA20" s="31"/>
      <c r="AB20" s="31"/>
      <c r="AC20" s="32"/>
      <c r="AD20" s="32"/>
      <c r="AE20" s="32"/>
    </row>
    <row r="21" spans="1:31" s="15" customFormat="1" ht="50.1" customHeight="1">
      <c r="A21" s="115"/>
      <c r="B21" s="117"/>
      <c r="C21" s="31"/>
      <c r="D21" s="31"/>
      <c r="E21" s="77"/>
      <c r="F21" s="32"/>
      <c r="G21" s="32"/>
      <c r="H21" s="117"/>
      <c r="I21" s="31"/>
      <c r="J21" s="31"/>
      <c r="K21" s="32"/>
      <c r="L21" s="32"/>
      <c r="M21" s="32"/>
      <c r="N21" s="117"/>
      <c r="O21" s="31"/>
      <c r="P21" s="74"/>
      <c r="Q21" s="32"/>
      <c r="R21" s="32"/>
      <c r="S21" s="32"/>
      <c r="T21" s="117"/>
      <c r="U21" s="31"/>
      <c r="V21" s="31"/>
      <c r="W21" s="32"/>
      <c r="X21" s="32"/>
      <c r="Y21" s="32"/>
      <c r="Z21" s="117"/>
      <c r="AA21" s="31"/>
      <c r="AB21" s="31"/>
      <c r="AC21" s="32"/>
      <c r="AD21" s="32"/>
      <c r="AE21" s="32"/>
    </row>
    <row r="22" spans="1:31" s="15" customFormat="1" ht="50.1" customHeight="1">
      <c r="A22" s="115"/>
      <c r="B22" s="117"/>
      <c r="C22" s="31"/>
      <c r="D22" s="31"/>
      <c r="E22" s="77"/>
      <c r="F22" s="32"/>
      <c r="G22" s="32"/>
      <c r="H22" s="117"/>
      <c r="I22" s="33"/>
      <c r="J22" s="33"/>
      <c r="K22" s="33"/>
      <c r="L22" s="33"/>
      <c r="M22" s="33"/>
      <c r="N22" s="117"/>
      <c r="O22" s="31"/>
      <c r="P22" s="74"/>
      <c r="Q22" s="32"/>
      <c r="R22" s="32"/>
      <c r="S22" s="32"/>
      <c r="T22" s="117"/>
      <c r="U22" s="31"/>
      <c r="V22" s="73"/>
      <c r="W22" s="80"/>
      <c r="X22" s="32"/>
      <c r="Y22" s="32"/>
      <c r="Z22" s="117"/>
      <c r="AA22" s="31"/>
      <c r="AB22" s="31"/>
      <c r="AC22" s="32"/>
      <c r="AD22" s="32"/>
      <c r="AE22" s="32"/>
    </row>
    <row r="23" spans="1:31" s="15" customFormat="1" ht="50.1" customHeight="1">
      <c r="A23" s="115"/>
      <c r="B23" s="117"/>
      <c r="C23" s="31"/>
      <c r="D23" s="31"/>
      <c r="E23" s="32"/>
      <c r="F23" s="32"/>
      <c r="G23" s="32"/>
      <c r="H23" s="117"/>
      <c r="I23" s="33"/>
      <c r="J23" s="33"/>
      <c r="K23" s="33"/>
      <c r="L23" s="33"/>
      <c r="M23" s="33"/>
      <c r="N23" s="117"/>
      <c r="O23" s="31"/>
      <c r="P23" s="74"/>
      <c r="Q23" s="32"/>
      <c r="R23" s="32"/>
      <c r="S23" s="32"/>
      <c r="T23" s="117"/>
      <c r="U23" s="31"/>
      <c r="V23" s="73"/>
      <c r="W23" s="32"/>
      <c r="X23" s="32"/>
      <c r="Y23" s="32"/>
      <c r="Z23" s="117"/>
      <c r="AA23" s="31"/>
      <c r="AB23" s="31"/>
      <c r="AC23" s="32"/>
      <c r="AD23" s="32"/>
      <c r="AE23" s="32"/>
    </row>
    <row r="24" spans="1:31" s="15" customFormat="1" ht="50.1" customHeight="1">
      <c r="A24" s="115"/>
      <c r="B24" s="117"/>
      <c r="C24" s="31"/>
      <c r="D24" s="31"/>
      <c r="E24" s="32"/>
      <c r="F24" s="32"/>
      <c r="G24" s="32"/>
      <c r="H24" s="117"/>
      <c r="I24" s="33"/>
      <c r="J24" s="33"/>
      <c r="K24" s="33"/>
      <c r="L24" s="33"/>
      <c r="M24" s="33"/>
      <c r="N24" s="117"/>
      <c r="O24" s="33"/>
      <c r="P24" s="76"/>
      <c r="Q24" s="33"/>
      <c r="R24" s="33"/>
      <c r="S24" s="33"/>
      <c r="T24" s="117"/>
      <c r="U24" s="31"/>
      <c r="V24" s="73"/>
      <c r="W24" s="32"/>
      <c r="X24" s="32"/>
      <c r="Y24" s="32"/>
      <c r="Z24" s="117"/>
      <c r="AA24" s="31"/>
      <c r="AB24" s="74"/>
      <c r="AC24" s="32"/>
      <c r="AD24" s="32"/>
      <c r="AE24" s="32"/>
    </row>
    <row r="25" spans="1:31" s="15" customFormat="1" ht="50.1" customHeight="1">
      <c r="A25" s="114" t="s">
        <v>10</v>
      </c>
      <c r="B25" s="118"/>
      <c r="C25" s="31"/>
      <c r="D25" s="31"/>
      <c r="E25" s="32"/>
      <c r="F25" s="32"/>
      <c r="G25" s="32"/>
      <c r="H25" s="118"/>
      <c r="I25" s="34"/>
      <c r="J25" s="34"/>
      <c r="K25" s="32"/>
      <c r="L25" s="32"/>
      <c r="M25" s="32"/>
      <c r="N25" s="118"/>
      <c r="O25" s="34"/>
      <c r="P25" s="62"/>
      <c r="Q25" s="32"/>
      <c r="R25" s="32"/>
      <c r="S25" s="32"/>
      <c r="T25" s="118"/>
      <c r="U25" s="34"/>
      <c r="V25" s="34"/>
      <c r="W25" s="32"/>
      <c r="X25" s="32"/>
      <c r="Y25" s="32"/>
      <c r="Z25" s="118"/>
      <c r="AA25" s="34"/>
      <c r="AB25" s="34"/>
      <c r="AC25" s="32"/>
      <c r="AD25" s="32"/>
      <c r="AE25" s="32"/>
    </row>
    <row r="26" spans="1:31" s="15" customFormat="1" ht="50.1" customHeight="1">
      <c r="A26" s="115"/>
      <c r="B26" s="119"/>
      <c r="C26" s="31"/>
      <c r="D26" s="31"/>
      <c r="E26" s="32"/>
      <c r="F26" s="32"/>
      <c r="G26" s="32"/>
      <c r="H26" s="119"/>
      <c r="I26" s="31"/>
      <c r="J26" s="31"/>
      <c r="K26" s="32"/>
      <c r="L26" s="32"/>
      <c r="M26" s="32"/>
      <c r="N26" s="119"/>
      <c r="O26" s="31"/>
      <c r="P26" s="74"/>
      <c r="Q26" s="32"/>
      <c r="R26" s="32"/>
      <c r="S26" s="32"/>
      <c r="T26" s="119"/>
      <c r="U26" s="31"/>
      <c r="V26" s="31"/>
      <c r="W26" s="32"/>
      <c r="X26" s="32"/>
      <c r="Y26" s="32"/>
      <c r="Z26" s="119"/>
      <c r="AA26" s="31"/>
      <c r="AB26" s="31"/>
      <c r="AC26" s="32"/>
      <c r="AD26" s="32"/>
      <c r="AE26" s="32"/>
    </row>
    <row r="27" spans="1:31" s="15" customFormat="1" ht="50.1" customHeight="1">
      <c r="A27" s="114" t="s">
        <v>11</v>
      </c>
      <c r="B27" s="116"/>
      <c r="C27" s="31"/>
      <c r="D27" s="31"/>
      <c r="E27" s="77"/>
      <c r="F27" s="32"/>
      <c r="G27" s="32"/>
      <c r="H27" s="116"/>
      <c r="I27" s="31"/>
      <c r="J27" s="31"/>
      <c r="K27" s="77"/>
      <c r="L27" s="32"/>
      <c r="M27" s="32"/>
      <c r="N27" s="116"/>
      <c r="O27" s="31"/>
      <c r="P27" s="74"/>
      <c r="Q27" s="32"/>
      <c r="R27" s="32"/>
      <c r="S27" s="32"/>
      <c r="T27" s="116"/>
      <c r="U27" s="31"/>
      <c r="V27" s="31"/>
      <c r="W27" s="32"/>
      <c r="X27" s="32"/>
      <c r="Y27" s="32"/>
      <c r="Z27" s="116"/>
      <c r="AA27" s="31"/>
      <c r="AB27" s="31"/>
      <c r="AC27" s="32"/>
      <c r="AD27" s="32"/>
      <c r="AE27" s="32"/>
    </row>
    <row r="28" spans="1:31" s="15" customFormat="1" ht="50.1" customHeight="1">
      <c r="A28" s="115"/>
      <c r="B28" s="117"/>
      <c r="C28" s="31"/>
      <c r="D28" s="31"/>
      <c r="E28" s="32"/>
      <c r="F28" s="32"/>
      <c r="G28" s="32"/>
      <c r="H28" s="117"/>
      <c r="I28" s="31"/>
      <c r="J28" s="31"/>
      <c r="K28" s="32"/>
      <c r="L28" s="32"/>
      <c r="M28" s="32"/>
      <c r="N28" s="117"/>
      <c r="O28" s="31"/>
      <c r="P28" s="74"/>
      <c r="Q28" s="32"/>
      <c r="R28" s="32"/>
      <c r="S28" s="32"/>
      <c r="T28" s="117"/>
      <c r="U28" s="31"/>
      <c r="V28" s="31"/>
      <c r="W28" s="32"/>
      <c r="X28" s="32"/>
      <c r="Y28" s="32"/>
      <c r="Z28" s="117"/>
      <c r="AA28" s="31"/>
      <c r="AB28" s="31"/>
      <c r="AC28" s="32"/>
      <c r="AD28" s="32"/>
      <c r="AE28" s="32"/>
    </row>
    <row r="29" spans="1:31" s="15" customFormat="1" ht="50.1" customHeight="1">
      <c r="A29" s="115"/>
      <c r="B29" s="117"/>
      <c r="C29" s="31"/>
      <c r="D29" s="31"/>
      <c r="E29" s="32"/>
      <c r="F29" s="32"/>
      <c r="G29" s="32"/>
      <c r="H29" s="117"/>
      <c r="I29" s="31"/>
      <c r="J29" s="31"/>
      <c r="K29" s="77"/>
      <c r="L29" s="32"/>
      <c r="M29" s="32"/>
      <c r="N29" s="117"/>
      <c r="O29" s="31"/>
      <c r="P29" s="74"/>
      <c r="Q29" s="32"/>
      <c r="R29" s="32"/>
      <c r="S29" s="32"/>
      <c r="T29" s="117"/>
      <c r="U29" s="31"/>
      <c r="V29" s="31"/>
      <c r="W29" s="32"/>
      <c r="X29" s="32"/>
      <c r="Y29" s="32"/>
      <c r="Z29" s="117"/>
      <c r="AA29" s="31"/>
      <c r="AB29" s="31"/>
      <c r="AC29" s="32"/>
      <c r="AD29" s="32"/>
      <c r="AE29" s="32"/>
    </row>
    <row r="30" spans="1:31" s="15" customFormat="1" ht="50.1" customHeight="1">
      <c r="A30" s="115"/>
      <c r="B30" s="117"/>
      <c r="C30" s="33"/>
      <c r="D30" s="33"/>
      <c r="E30" s="33"/>
      <c r="F30" s="33"/>
      <c r="G30" s="33"/>
      <c r="H30" s="117"/>
      <c r="I30" s="31"/>
      <c r="J30" s="31"/>
      <c r="K30" s="32"/>
      <c r="L30" s="32"/>
      <c r="M30" s="32"/>
      <c r="N30" s="117"/>
      <c r="O30" s="31"/>
      <c r="P30" s="74"/>
      <c r="Q30" s="32"/>
      <c r="R30" s="32"/>
      <c r="S30" s="32"/>
      <c r="T30" s="117"/>
      <c r="U30" s="31"/>
      <c r="V30" s="31"/>
      <c r="W30" s="32"/>
      <c r="X30" s="32"/>
      <c r="Y30" s="32"/>
      <c r="Z30" s="117"/>
      <c r="AA30" s="31"/>
      <c r="AB30" s="31"/>
      <c r="AC30" s="32"/>
      <c r="AD30" s="32"/>
      <c r="AE30" s="32"/>
    </row>
    <row r="31" spans="1:31" s="15" customFormat="1" ht="50.1" customHeight="1">
      <c r="A31" s="115"/>
      <c r="B31" s="117"/>
      <c r="C31" s="33"/>
      <c r="D31" s="33"/>
      <c r="E31" s="33"/>
      <c r="F31" s="33"/>
      <c r="G31" s="33"/>
      <c r="H31" s="117"/>
      <c r="I31" s="31"/>
      <c r="J31" s="31"/>
      <c r="K31" s="32"/>
      <c r="L31" s="32"/>
      <c r="M31" s="32"/>
      <c r="N31" s="117"/>
      <c r="O31" s="31"/>
      <c r="P31" s="74"/>
      <c r="Q31" s="32"/>
      <c r="R31" s="32"/>
      <c r="S31" s="32"/>
      <c r="T31" s="117"/>
      <c r="U31" s="70"/>
      <c r="V31" s="75"/>
      <c r="W31" s="72"/>
      <c r="X31" s="72"/>
      <c r="Y31" s="72"/>
      <c r="Z31" s="117"/>
      <c r="AA31" s="31"/>
      <c r="AB31" s="31"/>
      <c r="AC31" s="32"/>
      <c r="AD31" s="32"/>
      <c r="AE31" s="32"/>
    </row>
    <row r="32" spans="1:31" s="15" customFormat="1" ht="50.1" customHeight="1">
      <c r="A32" s="115"/>
      <c r="B32" s="117"/>
      <c r="C32" s="33"/>
      <c r="D32" s="33"/>
      <c r="E32" s="33"/>
      <c r="F32" s="33"/>
      <c r="G32" s="33"/>
      <c r="H32" s="117"/>
      <c r="I32" s="31"/>
      <c r="J32" s="31"/>
      <c r="K32" s="32"/>
      <c r="L32" s="32"/>
      <c r="M32" s="32"/>
      <c r="N32" s="117"/>
      <c r="O32" s="31"/>
      <c r="P32" s="74"/>
      <c r="Q32" s="32"/>
      <c r="R32" s="32"/>
      <c r="S32" s="32"/>
      <c r="T32" s="117"/>
      <c r="U32" s="31"/>
      <c r="V32" s="73"/>
      <c r="W32" s="32"/>
      <c r="X32" s="32"/>
      <c r="Y32" s="32"/>
      <c r="Z32" s="117"/>
      <c r="AA32" s="31"/>
      <c r="AB32" s="31"/>
      <c r="AC32" s="32"/>
      <c r="AD32" s="32"/>
      <c r="AE32" s="32"/>
    </row>
    <row r="33" spans="1:34" s="15" customFormat="1" ht="50.1" customHeight="1">
      <c r="A33" s="115"/>
      <c r="B33" s="117"/>
      <c r="C33" s="33"/>
      <c r="D33" s="33"/>
      <c r="E33" s="33"/>
      <c r="F33" s="33"/>
      <c r="G33" s="33"/>
      <c r="H33" s="117"/>
      <c r="I33" s="31"/>
      <c r="J33" s="31"/>
      <c r="K33" s="32"/>
      <c r="L33" s="33"/>
      <c r="M33" s="32"/>
      <c r="N33" s="117"/>
      <c r="O33" s="31"/>
      <c r="P33" s="74"/>
      <c r="Q33" s="32"/>
      <c r="R33" s="32"/>
      <c r="S33" s="32"/>
      <c r="T33" s="117"/>
      <c r="U33" s="31"/>
      <c r="V33" s="73"/>
      <c r="W33" s="32"/>
      <c r="X33" s="32"/>
      <c r="Y33" s="32"/>
      <c r="Z33" s="117"/>
      <c r="AA33" s="31"/>
      <c r="AB33" s="31"/>
      <c r="AC33" s="32"/>
      <c r="AD33" s="32"/>
      <c r="AE33" s="32"/>
    </row>
    <row r="34" spans="1:34" s="15" customFormat="1" ht="50.1" customHeight="1">
      <c r="A34" s="115"/>
      <c r="B34" s="117"/>
      <c r="C34" s="33"/>
      <c r="D34" s="33"/>
      <c r="E34" s="33"/>
      <c r="F34" s="33"/>
      <c r="G34" s="33"/>
      <c r="H34" s="117"/>
      <c r="I34" s="31"/>
      <c r="J34" s="31"/>
      <c r="K34" s="32"/>
      <c r="L34" s="33"/>
      <c r="M34" s="32"/>
      <c r="N34" s="117"/>
      <c r="O34" s="31"/>
      <c r="P34" s="74"/>
      <c r="Q34" s="32"/>
      <c r="R34" s="32"/>
      <c r="S34" s="32"/>
      <c r="T34" s="117"/>
      <c r="U34" s="31"/>
      <c r="V34" s="73"/>
      <c r="W34" s="32"/>
      <c r="X34" s="32"/>
      <c r="Y34" s="32"/>
      <c r="Z34" s="117"/>
      <c r="AA34" s="31"/>
      <c r="AB34" s="31"/>
      <c r="AC34" s="32"/>
      <c r="AD34" s="32"/>
      <c r="AE34" s="32"/>
    </row>
    <row r="35" spans="1:34" s="15" customFormat="1" ht="50.1" customHeight="1">
      <c r="A35" s="115"/>
      <c r="B35" s="117"/>
      <c r="C35" s="33"/>
      <c r="D35" s="33"/>
      <c r="E35" s="33"/>
      <c r="F35" s="33"/>
      <c r="G35" s="33"/>
      <c r="H35" s="117"/>
      <c r="I35" s="31"/>
      <c r="J35" s="31"/>
      <c r="K35" s="32"/>
      <c r="L35" s="33"/>
      <c r="M35" s="32"/>
      <c r="N35" s="117"/>
      <c r="O35" s="31"/>
      <c r="P35" s="74"/>
      <c r="Q35" s="32"/>
      <c r="R35" s="32"/>
      <c r="S35" s="32"/>
      <c r="T35" s="117"/>
      <c r="U35" s="31"/>
      <c r="V35" s="73"/>
      <c r="W35" s="32"/>
      <c r="X35" s="32"/>
      <c r="Y35" s="32"/>
      <c r="Z35" s="117"/>
      <c r="AA35" s="31"/>
      <c r="AB35" s="31"/>
      <c r="AC35" s="78"/>
      <c r="AD35" s="32"/>
      <c r="AE35" s="32"/>
    </row>
    <row r="36" spans="1:34" s="15" customFormat="1" ht="50.1" customHeight="1">
      <c r="A36" s="39" t="s">
        <v>12</v>
      </c>
      <c r="B36" s="30"/>
      <c r="C36" s="33"/>
      <c r="D36" s="33"/>
      <c r="E36" s="33"/>
      <c r="F36" s="33"/>
      <c r="G36" s="33"/>
      <c r="H36" s="30"/>
      <c r="I36" s="31"/>
      <c r="J36" s="33"/>
      <c r="K36" s="84"/>
      <c r="L36" s="33"/>
      <c r="M36" s="32"/>
      <c r="N36" s="30"/>
      <c r="O36" s="33"/>
      <c r="P36" s="76"/>
      <c r="Q36" s="33"/>
      <c r="R36" s="33"/>
      <c r="S36" s="33"/>
      <c r="T36" s="30"/>
      <c r="U36" s="31"/>
      <c r="V36" s="33"/>
      <c r="W36" s="84"/>
      <c r="X36" s="33"/>
      <c r="Y36" s="32"/>
      <c r="Z36" s="30"/>
      <c r="AA36" s="83"/>
      <c r="AB36" s="83"/>
      <c r="AC36" s="83"/>
      <c r="AD36" s="83"/>
      <c r="AE36" s="83"/>
    </row>
    <row r="37" spans="1:34" s="19" customFormat="1" ht="43.35" customHeight="1">
      <c r="A37" s="18" t="s">
        <v>13</v>
      </c>
      <c r="B37" s="18"/>
      <c r="C37" s="108">
        <f>SUM(G5:G36)</f>
        <v>0</v>
      </c>
      <c r="D37" s="108"/>
      <c r="E37" s="108"/>
      <c r="F37" s="108"/>
      <c r="G37" s="108"/>
      <c r="H37" s="18"/>
      <c r="I37" s="108">
        <f>SUM(M5:M36)</f>
        <v>0</v>
      </c>
      <c r="J37" s="108"/>
      <c r="K37" s="108"/>
      <c r="L37" s="108"/>
      <c r="M37" s="108"/>
      <c r="N37" s="18" t="s">
        <v>14</v>
      </c>
      <c r="O37" s="109">
        <f>SUM(S5:S36)</f>
        <v>0</v>
      </c>
      <c r="P37" s="110"/>
      <c r="Q37" s="110"/>
      <c r="R37" s="110"/>
      <c r="S37" s="111"/>
      <c r="T37" s="18" t="s">
        <v>14</v>
      </c>
      <c r="U37" s="109">
        <f>SUM(Y5:Y36)</f>
        <v>0</v>
      </c>
      <c r="V37" s="110"/>
      <c r="W37" s="110"/>
      <c r="X37" s="110"/>
      <c r="Y37" s="111"/>
      <c r="Z37" s="18" t="s">
        <v>14</v>
      </c>
      <c r="AA37" s="108">
        <f>SUM(AE5:AE35)</f>
        <v>0</v>
      </c>
      <c r="AB37" s="108"/>
      <c r="AC37" s="108"/>
      <c r="AD37" s="108"/>
      <c r="AE37" s="108"/>
      <c r="AF37" s="112">
        <f>SUM(C37,I37,O37,U37,AA37)</f>
        <v>0</v>
      </c>
      <c r="AG37" s="113"/>
      <c r="AH37" s="113"/>
    </row>
    <row r="38" spans="1:34" s="23" customFormat="1" ht="25.35" customHeight="1">
      <c r="A38" s="105" t="s">
        <v>15</v>
      </c>
      <c r="B38" s="97"/>
      <c r="C38" s="95" t="s">
        <v>16</v>
      </c>
      <c r="D38" s="96"/>
      <c r="E38" s="20"/>
      <c r="F38" s="21"/>
      <c r="G38" s="21"/>
      <c r="H38" s="97"/>
      <c r="I38" s="95" t="s">
        <v>16</v>
      </c>
      <c r="J38" s="96"/>
      <c r="K38" s="22"/>
      <c r="L38" s="21"/>
      <c r="M38" s="21"/>
      <c r="N38" s="97"/>
      <c r="O38" s="95" t="s">
        <v>16</v>
      </c>
      <c r="P38" s="96"/>
      <c r="Q38" s="22"/>
      <c r="R38" s="7"/>
      <c r="S38" s="7"/>
      <c r="T38" s="97"/>
      <c r="U38" s="95" t="s">
        <v>16</v>
      </c>
      <c r="V38" s="96"/>
      <c r="W38" s="22"/>
      <c r="X38" s="7"/>
      <c r="Y38" s="7"/>
      <c r="Z38" s="97"/>
      <c r="AA38" s="95" t="s">
        <v>16</v>
      </c>
      <c r="AB38" s="96"/>
      <c r="AC38" s="22"/>
      <c r="AD38" s="7"/>
      <c r="AE38" s="7"/>
      <c r="AF38" s="103">
        <f>AF37/4/1566</f>
        <v>0</v>
      </c>
      <c r="AG38" s="104"/>
      <c r="AH38" s="104"/>
    </row>
    <row r="39" spans="1:34" s="23" customFormat="1" ht="25.35" customHeight="1">
      <c r="A39" s="106"/>
      <c r="B39" s="98"/>
      <c r="C39" s="95" t="s">
        <v>17</v>
      </c>
      <c r="D39" s="96"/>
      <c r="E39" s="20"/>
      <c r="F39" s="21"/>
      <c r="G39" s="21"/>
      <c r="H39" s="98"/>
      <c r="I39" s="95" t="s">
        <v>17</v>
      </c>
      <c r="J39" s="96"/>
      <c r="K39" s="22"/>
      <c r="L39" s="21"/>
      <c r="M39" s="21"/>
      <c r="N39" s="98"/>
      <c r="O39" s="95" t="s">
        <v>17</v>
      </c>
      <c r="P39" s="96"/>
      <c r="Q39" s="22"/>
      <c r="R39" s="7"/>
      <c r="S39" s="7"/>
      <c r="T39" s="98"/>
      <c r="U39" s="95" t="s">
        <v>17</v>
      </c>
      <c r="V39" s="96"/>
      <c r="W39" s="22"/>
      <c r="X39" s="7"/>
      <c r="Y39" s="7"/>
      <c r="Z39" s="98"/>
      <c r="AA39" s="95" t="s">
        <v>17</v>
      </c>
      <c r="AB39" s="96"/>
      <c r="AC39" s="22"/>
      <c r="AD39" s="7"/>
      <c r="AE39" s="7"/>
      <c r="AF39" s="103"/>
      <c r="AG39" s="104"/>
      <c r="AH39" s="104"/>
    </row>
    <row r="40" spans="1:34" s="23" customFormat="1" ht="25.35" customHeight="1">
      <c r="A40" s="106"/>
      <c r="B40" s="98"/>
      <c r="C40" s="95" t="s">
        <v>18</v>
      </c>
      <c r="D40" s="96"/>
      <c r="E40" s="20"/>
      <c r="F40" s="21"/>
      <c r="G40" s="21"/>
      <c r="H40" s="98"/>
      <c r="I40" s="95" t="s">
        <v>18</v>
      </c>
      <c r="J40" s="96"/>
      <c r="K40" s="22"/>
      <c r="L40" s="21"/>
      <c r="M40" s="21"/>
      <c r="N40" s="98"/>
      <c r="O40" s="95" t="s">
        <v>18</v>
      </c>
      <c r="P40" s="96"/>
      <c r="Q40" s="22"/>
      <c r="R40" s="7"/>
      <c r="S40" s="7"/>
      <c r="T40" s="98"/>
      <c r="U40" s="95" t="s">
        <v>18</v>
      </c>
      <c r="V40" s="96"/>
      <c r="W40" s="22"/>
      <c r="X40" s="7"/>
      <c r="Y40" s="7"/>
      <c r="Z40" s="98"/>
      <c r="AA40" s="95" t="s">
        <v>18</v>
      </c>
      <c r="AB40" s="96"/>
      <c r="AC40" s="22"/>
      <c r="AD40" s="7"/>
      <c r="AE40" s="7"/>
    </row>
    <row r="41" spans="1:34" s="23" customFormat="1" ht="25.35" customHeight="1">
      <c r="A41" s="106"/>
      <c r="B41" s="98"/>
      <c r="C41" s="95" t="s">
        <v>19</v>
      </c>
      <c r="D41" s="96"/>
      <c r="E41" s="20"/>
      <c r="F41" s="21"/>
      <c r="G41" s="21"/>
      <c r="H41" s="98"/>
      <c r="I41" s="95" t="s">
        <v>19</v>
      </c>
      <c r="J41" s="96"/>
      <c r="K41" s="22"/>
      <c r="L41" s="21"/>
      <c r="M41" s="21"/>
      <c r="N41" s="98"/>
      <c r="O41" s="95" t="s">
        <v>19</v>
      </c>
      <c r="P41" s="96"/>
      <c r="Q41" s="22"/>
      <c r="R41" s="7"/>
      <c r="S41" s="7"/>
      <c r="T41" s="98"/>
      <c r="U41" s="95" t="s">
        <v>19</v>
      </c>
      <c r="V41" s="96"/>
      <c r="W41" s="22"/>
      <c r="X41" s="7"/>
      <c r="Y41" s="7"/>
      <c r="Z41" s="98"/>
      <c r="AA41" s="95" t="s">
        <v>19</v>
      </c>
      <c r="AB41" s="96"/>
      <c r="AC41" s="22"/>
      <c r="AD41" s="7"/>
      <c r="AE41" s="7"/>
    </row>
    <row r="42" spans="1:34" s="23" customFormat="1" ht="25.35" customHeight="1">
      <c r="A42" s="106"/>
      <c r="B42" s="98"/>
      <c r="C42" s="95" t="s">
        <v>20</v>
      </c>
      <c r="D42" s="96"/>
      <c r="E42" s="20"/>
      <c r="F42" s="21"/>
      <c r="G42" s="21"/>
      <c r="H42" s="98"/>
      <c r="I42" s="95" t="s">
        <v>20</v>
      </c>
      <c r="J42" s="96"/>
      <c r="K42" s="20"/>
      <c r="L42" s="21"/>
      <c r="M42" s="21"/>
      <c r="N42" s="98"/>
      <c r="O42" s="95" t="s">
        <v>20</v>
      </c>
      <c r="P42" s="96"/>
      <c r="Q42" s="22"/>
      <c r="R42" s="7"/>
      <c r="S42" s="7"/>
      <c r="T42" s="98"/>
      <c r="U42" s="95" t="s">
        <v>20</v>
      </c>
      <c r="V42" s="96"/>
      <c r="W42" s="22"/>
      <c r="X42" s="7"/>
      <c r="Y42" s="7"/>
      <c r="Z42" s="98"/>
      <c r="AA42" s="95" t="s">
        <v>20</v>
      </c>
      <c r="AB42" s="96"/>
      <c r="AC42" s="22"/>
      <c r="AD42" s="7"/>
      <c r="AE42" s="7"/>
    </row>
    <row r="43" spans="1:34" s="23" customFormat="1" ht="25.35" customHeight="1">
      <c r="A43" s="106"/>
      <c r="B43" s="98"/>
      <c r="C43" s="95" t="s">
        <v>22</v>
      </c>
      <c r="D43" s="96"/>
      <c r="E43" s="22"/>
      <c r="F43" s="21"/>
      <c r="G43" s="21"/>
      <c r="H43" s="98"/>
      <c r="I43" s="95" t="s">
        <v>22</v>
      </c>
      <c r="J43" s="96"/>
      <c r="K43" s="22"/>
      <c r="L43" s="21"/>
      <c r="M43" s="21"/>
      <c r="N43" s="98"/>
      <c r="O43" s="95" t="s">
        <v>22</v>
      </c>
      <c r="P43" s="96"/>
      <c r="Q43" s="22"/>
      <c r="R43" s="7"/>
      <c r="S43" s="7"/>
      <c r="T43" s="98"/>
      <c r="U43" s="95" t="s">
        <v>22</v>
      </c>
      <c r="V43" s="96"/>
      <c r="W43" s="22"/>
      <c r="X43" s="7"/>
      <c r="Y43" s="7"/>
      <c r="Z43" s="98"/>
      <c r="AA43" s="95" t="s">
        <v>22</v>
      </c>
      <c r="AB43" s="96"/>
      <c r="AC43" s="22"/>
      <c r="AD43" s="7"/>
      <c r="AE43" s="7"/>
    </row>
    <row r="44" spans="1:34" s="23" customFormat="1" ht="30" customHeight="1">
      <c r="A44" s="107"/>
      <c r="B44" s="99"/>
      <c r="C44" s="95" t="s">
        <v>23</v>
      </c>
      <c r="D44" s="96"/>
      <c r="E44" s="24">
        <f>E38*70+E39*75+E40*25+E41*60+E43*45+E42*150</f>
        <v>0</v>
      </c>
      <c r="F44" s="21"/>
      <c r="G44" s="21"/>
      <c r="H44" s="99"/>
      <c r="I44" s="95" t="s">
        <v>23</v>
      </c>
      <c r="J44" s="96"/>
      <c r="K44" s="24">
        <f>K38*70+K39*75+K40*25+K41*60+K43*45+K42*150</f>
        <v>0</v>
      </c>
      <c r="L44" s="21"/>
      <c r="M44" s="21"/>
      <c r="N44" s="99"/>
      <c r="O44" s="95" t="s">
        <v>23</v>
      </c>
      <c r="P44" s="96"/>
      <c r="Q44" s="24">
        <f>Q38*70+Q39*75+Q40*25+Q41*150+Q43*45+Q42*110</f>
        <v>0</v>
      </c>
      <c r="R44" s="21"/>
      <c r="S44" s="21"/>
      <c r="T44" s="99"/>
      <c r="U44" s="95" t="s">
        <v>23</v>
      </c>
      <c r="V44" s="96"/>
      <c r="W44" s="24">
        <f>W38*70+W39*75+W40*25+W41*60+W43*45</f>
        <v>0</v>
      </c>
      <c r="X44" s="21"/>
      <c r="Y44" s="21"/>
      <c r="Z44" s="99"/>
      <c r="AA44" s="95" t="s">
        <v>23</v>
      </c>
      <c r="AB44" s="96"/>
      <c r="AC44" s="24">
        <f>AC38*70+AC39*75+AC40*25+AC41*60+AC43*45</f>
        <v>0</v>
      </c>
      <c r="AD44" s="21"/>
      <c r="AE44" s="21"/>
    </row>
    <row r="45" spans="1:34" s="23" customFormat="1" ht="47.25" customHeight="1">
      <c r="A45" s="101" t="s">
        <v>24</v>
      </c>
      <c r="B45" s="102"/>
      <c r="C45" s="102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102"/>
      <c r="AB45" s="102"/>
      <c r="AC45" s="102"/>
      <c r="AD45" s="102"/>
      <c r="AE45" s="102"/>
    </row>
    <row r="46" spans="1:34" s="26" customFormat="1" ht="30" customHeight="1">
      <c r="A46" s="100" t="s">
        <v>25</v>
      </c>
      <c r="B46" s="100"/>
      <c r="C46" s="100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  <c r="AB46" s="100"/>
      <c r="AC46" s="100"/>
      <c r="AD46" s="25"/>
      <c r="AE46" s="25"/>
    </row>
    <row r="47" spans="1:34" ht="30" customHeight="1">
      <c r="A47" s="40"/>
      <c r="B47" s="25"/>
      <c r="C47" s="25"/>
      <c r="D47" s="56"/>
      <c r="E47" s="25"/>
      <c r="F47" s="25"/>
      <c r="G47" s="25"/>
      <c r="H47" s="25"/>
      <c r="I47" s="25"/>
      <c r="J47" s="56"/>
      <c r="K47" s="25"/>
      <c r="L47" s="25"/>
      <c r="M47" s="25"/>
      <c r="N47" s="25"/>
      <c r="O47" s="25"/>
      <c r="P47" s="56"/>
      <c r="Q47" s="27"/>
      <c r="R47" s="25"/>
      <c r="S47" s="25"/>
      <c r="T47" s="25"/>
      <c r="U47" s="25"/>
      <c r="V47" s="47"/>
      <c r="W47" s="27"/>
      <c r="X47" s="25"/>
      <c r="Y47" s="25"/>
      <c r="Z47" s="25"/>
      <c r="AA47" s="25"/>
      <c r="AB47" s="56"/>
      <c r="AC47" s="27"/>
      <c r="AD47" s="25"/>
      <c r="AE47" s="25"/>
    </row>
    <row r="48" spans="1:34" ht="30" customHeight="1">
      <c r="A48" s="40"/>
      <c r="B48" s="25"/>
      <c r="C48" s="25"/>
      <c r="D48" s="56"/>
      <c r="E48" s="25"/>
      <c r="F48" s="25"/>
      <c r="G48" s="25"/>
      <c r="H48" s="25"/>
      <c r="I48" s="25"/>
      <c r="J48" s="56"/>
      <c r="K48" s="25"/>
      <c r="L48" s="25"/>
      <c r="M48" s="25"/>
      <c r="N48" s="25"/>
      <c r="O48" s="25"/>
      <c r="P48" s="56"/>
      <c r="Q48" s="27"/>
      <c r="R48" s="25"/>
      <c r="S48" s="25"/>
      <c r="T48" s="25"/>
      <c r="U48" s="25"/>
      <c r="V48" s="47"/>
      <c r="W48" s="27"/>
      <c r="X48" s="25"/>
      <c r="Y48" s="25"/>
      <c r="Z48" s="25"/>
      <c r="AA48" s="25"/>
      <c r="AB48" s="56"/>
      <c r="AC48" s="27"/>
      <c r="AD48" s="25"/>
      <c r="AE48" s="25"/>
    </row>
    <row r="49" ht="30" customHeight="1"/>
    <row r="50" ht="30" customHeight="1"/>
    <row r="51" ht="30" customHeight="1"/>
  </sheetData>
  <mergeCells count="116">
    <mergeCell ref="U3:W3"/>
    <mergeCell ref="AA3:AC3"/>
    <mergeCell ref="A5:A6"/>
    <mergeCell ref="B5:B6"/>
    <mergeCell ref="C5:C6"/>
    <mergeCell ref="D5:D6"/>
    <mergeCell ref="E5:E6"/>
    <mergeCell ref="A1:AE1"/>
    <mergeCell ref="B2:G2"/>
    <mergeCell ref="H2:M2"/>
    <mergeCell ref="N2:S2"/>
    <mergeCell ref="T2:Y2"/>
    <mergeCell ref="Z2:AC2"/>
    <mergeCell ref="P5:P6"/>
    <mergeCell ref="Q5:Q6"/>
    <mergeCell ref="F5:F6"/>
    <mergeCell ref="G5:G6"/>
    <mergeCell ref="H5:H6"/>
    <mergeCell ref="I5:I6"/>
    <mergeCell ref="J5:J6"/>
    <mergeCell ref="K5:K6"/>
    <mergeCell ref="C3:E3"/>
    <mergeCell ref="I3:K3"/>
    <mergeCell ref="O3:Q3"/>
    <mergeCell ref="AD5:AD6"/>
    <mergeCell ref="AE5:AE6"/>
    <mergeCell ref="A7:A17"/>
    <mergeCell ref="B7:B17"/>
    <mergeCell ref="H7:H17"/>
    <mergeCell ref="N7:N17"/>
    <mergeCell ref="T7:T17"/>
    <mergeCell ref="Z7:Z17"/>
    <mergeCell ref="X5:X6"/>
    <mergeCell ref="Y5:Y6"/>
    <mergeCell ref="Z5:Z6"/>
    <mergeCell ref="AA5:AA6"/>
    <mergeCell ref="AB5:AB6"/>
    <mergeCell ref="AC5:AC6"/>
    <mergeCell ref="R5:R6"/>
    <mergeCell ref="S5:S6"/>
    <mergeCell ref="T5:T6"/>
    <mergeCell ref="U5:U6"/>
    <mergeCell ref="V5:V6"/>
    <mergeCell ref="W5:W6"/>
    <mergeCell ref="L5:L6"/>
    <mergeCell ref="M5:M6"/>
    <mergeCell ref="N5:N6"/>
    <mergeCell ref="O5:O6"/>
    <mergeCell ref="A25:A26"/>
    <mergeCell ref="B25:B26"/>
    <mergeCell ref="H25:H26"/>
    <mergeCell ref="N25:N26"/>
    <mergeCell ref="T25:T26"/>
    <mergeCell ref="Z25:Z26"/>
    <mergeCell ref="A18:A24"/>
    <mergeCell ref="B18:B24"/>
    <mergeCell ref="H18:H24"/>
    <mergeCell ref="N18:N24"/>
    <mergeCell ref="T18:T24"/>
    <mergeCell ref="Z18:Z24"/>
    <mergeCell ref="C37:G37"/>
    <mergeCell ref="I37:M37"/>
    <mergeCell ref="O37:S37"/>
    <mergeCell ref="U37:Y37"/>
    <mergeCell ref="AA37:AE37"/>
    <mergeCell ref="AF37:AH37"/>
    <mergeCell ref="A27:A35"/>
    <mergeCell ref="B27:B35"/>
    <mergeCell ref="H27:H35"/>
    <mergeCell ref="N27:N35"/>
    <mergeCell ref="T27:T35"/>
    <mergeCell ref="Z27:Z35"/>
    <mergeCell ref="AF38:AH39"/>
    <mergeCell ref="O39:P39"/>
    <mergeCell ref="U39:V39"/>
    <mergeCell ref="AA39:AB39"/>
    <mergeCell ref="O40:P40"/>
    <mergeCell ref="A38:A44"/>
    <mergeCell ref="B38:B44"/>
    <mergeCell ref="C38:D38"/>
    <mergeCell ref="H38:H44"/>
    <mergeCell ref="I38:J38"/>
    <mergeCell ref="N38:N44"/>
    <mergeCell ref="C39:D39"/>
    <mergeCell ref="I39:J39"/>
    <mergeCell ref="C40:D40"/>
    <mergeCell ref="I40:J40"/>
    <mergeCell ref="U40:V40"/>
    <mergeCell ref="AA40:AB40"/>
    <mergeCell ref="C41:D41"/>
    <mergeCell ref="I41:J41"/>
    <mergeCell ref="O41:P41"/>
    <mergeCell ref="U41:V41"/>
    <mergeCell ref="AA41:AB41"/>
    <mergeCell ref="O38:P38"/>
    <mergeCell ref="T38:T44"/>
    <mergeCell ref="U38:V38"/>
    <mergeCell ref="Z38:Z44"/>
    <mergeCell ref="AA38:AB38"/>
    <mergeCell ref="A46:AC46"/>
    <mergeCell ref="C44:D44"/>
    <mergeCell ref="I44:J44"/>
    <mergeCell ref="O44:P44"/>
    <mergeCell ref="U44:V44"/>
    <mergeCell ref="AA44:AB44"/>
    <mergeCell ref="A45:AE45"/>
    <mergeCell ref="C42:D42"/>
    <mergeCell ref="I42:J42"/>
    <mergeCell ref="O42:P42"/>
    <mergeCell ref="U42:V42"/>
    <mergeCell ref="AA42:AB42"/>
    <mergeCell ref="C43:D43"/>
    <mergeCell ref="I43:J43"/>
    <mergeCell ref="O43:P43"/>
    <mergeCell ref="U43:V43"/>
    <mergeCell ref="AA43:AB43"/>
  </mergeCells>
  <phoneticPr fontId="4" type="noConversion"/>
  <printOptions horizontalCentered="1" verticalCentered="1"/>
  <pageMargins left="0" right="0" top="0" bottom="0" header="0.23622047244094491" footer="0"/>
  <pageSetup paperSize="9" scale="2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4"/>
  <sheetViews>
    <sheetView topLeftCell="A4" zoomScale="40" zoomScaleNormal="40" zoomScaleSheetLayoutView="50" workbookViewId="0">
      <selection activeCell="U18" sqref="U18"/>
    </sheetView>
  </sheetViews>
  <sheetFormatPr defaultColWidth="8.875" defaultRowHeight="4.9000000000000004" customHeight="1"/>
  <cols>
    <col min="1" max="1" width="7" style="67" customWidth="1"/>
    <col min="2" max="2" width="8.5" style="4" customWidth="1"/>
    <col min="3" max="3" width="52.5" style="4" customWidth="1"/>
    <col min="4" max="4" width="16.5" style="48" customWidth="1"/>
    <col min="5" max="5" width="20.625" style="4" customWidth="1"/>
    <col min="6" max="6" width="19.5" style="4" hidden="1" customWidth="1"/>
    <col min="7" max="7" width="15.25" style="4" hidden="1" customWidth="1"/>
    <col min="8" max="8" width="8.5" style="4" customWidth="1"/>
    <col min="9" max="9" width="61.125" style="4" customWidth="1"/>
    <col min="10" max="10" width="16.5" style="57" customWidth="1"/>
    <col min="11" max="11" width="20.625" style="4" customWidth="1"/>
    <col min="12" max="12" width="19.5" style="4" hidden="1" customWidth="1"/>
    <col min="13" max="13" width="15.25" style="4" hidden="1" customWidth="1"/>
    <col min="14" max="14" width="8.5" style="4" customWidth="1"/>
    <col min="15" max="15" width="52.625" style="4" customWidth="1"/>
    <col min="16" max="16" width="18" style="57" customWidth="1"/>
    <col min="17" max="17" width="20.625" style="28" customWidth="1"/>
    <col min="18" max="18" width="15.625" style="4" hidden="1" customWidth="1"/>
    <col min="19" max="19" width="15.625" style="29" hidden="1" customWidth="1"/>
    <col min="20" max="20" width="8.5" style="4" customWidth="1"/>
    <col min="21" max="21" width="67.75" style="4" customWidth="1"/>
    <col min="22" max="22" width="15.25" style="48" customWidth="1"/>
    <col min="23" max="23" width="20.625" style="28" customWidth="1"/>
    <col min="24" max="25" width="15.625" style="4" hidden="1" customWidth="1"/>
    <col min="26" max="26" width="8.5" style="4" customWidth="1"/>
    <col min="27" max="27" width="66.5" style="4" customWidth="1"/>
    <col min="28" max="28" width="16.5" style="57" customWidth="1"/>
    <col min="29" max="29" width="20.625" style="28" customWidth="1"/>
    <col min="30" max="30" width="14.25" style="4" hidden="1" customWidth="1"/>
    <col min="31" max="31" width="15.625" style="4" hidden="1" customWidth="1"/>
    <col min="32" max="35" width="15.75" style="4" customWidth="1"/>
    <col min="36" max="16384" width="8.875" style="4"/>
  </cols>
  <sheetData>
    <row r="1" spans="1:34" s="1" customFormat="1" ht="83.25" customHeight="1">
      <c r="A1" s="125" t="s">
        <v>221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</row>
    <row r="2" spans="1:34" s="86" customFormat="1" ht="50.1" customHeight="1">
      <c r="A2" s="2" t="s">
        <v>0</v>
      </c>
      <c r="B2" s="138">
        <v>45663</v>
      </c>
      <c r="C2" s="138"/>
      <c r="D2" s="138"/>
      <c r="E2" s="138"/>
      <c r="F2" s="138"/>
      <c r="G2" s="138"/>
      <c r="H2" s="139">
        <f>B2+1</f>
        <v>45664</v>
      </c>
      <c r="I2" s="139"/>
      <c r="J2" s="139"/>
      <c r="K2" s="139"/>
      <c r="L2" s="139"/>
      <c r="M2" s="139"/>
      <c r="N2" s="140">
        <f>H2+1</f>
        <v>45665</v>
      </c>
      <c r="O2" s="140"/>
      <c r="P2" s="140"/>
      <c r="Q2" s="140"/>
      <c r="R2" s="140"/>
      <c r="S2" s="140"/>
      <c r="T2" s="141">
        <f>N2+1</f>
        <v>45666</v>
      </c>
      <c r="U2" s="141"/>
      <c r="V2" s="141"/>
      <c r="W2" s="141"/>
      <c r="X2" s="141"/>
      <c r="Y2" s="141"/>
      <c r="Z2" s="142">
        <f>T2+1</f>
        <v>45667</v>
      </c>
      <c r="AA2" s="143"/>
      <c r="AB2" s="143"/>
      <c r="AC2" s="144"/>
      <c r="AD2" s="3"/>
      <c r="AE2" s="3"/>
    </row>
    <row r="3" spans="1:34" ht="50.1" customHeight="1">
      <c r="A3" s="2" t="s">
        <v>1</v>
      </c>
      <c r="B3" s="2"/>
      <c r="C3" s="123">
        <v>30</v>
      </c>
      <c r="D3" s="123"/>
      <c r="E3" s="123"/>
      <c r="F3" s="7"/>
      <c r="G3" s="7"/>
      <c r="H3" s="2"/>
      <c r="I3" s="123">
        <f>C3</f>
        <v>30</v>
      </c>
      <c r="J3" s="123"/>
      <c r="K3" s="123"/>
      <c r="L3" s="7"/>
      <c r="M3" s="7"/>
      <c r="N3" s="2"/>
      <c r="O3" s="123">
        <f>I3</f>
        <v>30</v>
      </c>
      <c r="P3" s="123"/>
      <c r="Q3" s="123"/>
      <c r="R3" s="7"/>
      <c r="S3" s="7"/>
      <c r="T3" s="2"/>
      <c r="U3" s="123">
        <f>O3</f>
        <v>30</v>
      </c>
      <c r="V3" s="123"/>
      <c r="W3" s="123"/>
      <c r="X3" s="7"/>
      <c r="Y3" s="7"/>
      <c r="Z3" s="2"/>
      <c r="AA3" s="123">
        <f>U3</f>
        <v>30</v>
      </c>
      <c r="AB3" s="123"/>
      <c r="AC3" s="123"/>
      <c r="AD3" s="7"/>
      <c r="AE3" s="7"/>
    </row>
    <row r="4" spans="1:34" ht="50.1" customHeight="1">
      <c r="A4" s="2"/>
      <c r="B4" s="2"/>
      <c r="C4" s="6" t="s">
        <v>2</v>
      </c>
      <c r="D4" s="44" t="s">
        <v>3</v>
      </c>
      <c r="E4" s="8" t="s">
        <v>4</v>
      </c>
      <c r="F4" s="5" t="s">
        <v>5</v>
      </c>
      <c r="G4" s="5" t="s">
        <v>6</v>
      </c>
      <c r="H4" s="2"/>
      <c r="I4" s="6" t="s">
        <v>2</v>
      </c>
      <c r="J4" s="53" t="s">
        <v>3</v>
      </c>
      <c r="K4" s="8" t="s">
        <v>4</v>
      </c>
      <c r="L4" s="5" t="s">
        <v>5</v>
      </c>
      <c r="M4" s="5" t="s">
        <v>6</v>
      </c>
      <c r="N4" s="2"/>
      <c r="O4" s="6" t="s">
        <v>2</v>
      </c>
      <c r="P4" s="53" t="s">
        <v>3</v>
      </c>
      <c r="Q4" s="8" t="s">
        <v>4</v>
      </c>
      <c r="R4" s="5" t="s">
        <v>5</v>
      </c>
      <c r="S4" s="5" t="s">
        <v>6</v>
      </c>
      <c r="T4" s="2"/>
      <c r="U4" s="6" t="s">
        <v>2</v>
      </c>
      <c r="V4" s="44" t="s">
        <v>3</v>
      </c>
      <c r="W4" s="8" t="s">
        <v>4</v>
      </c>
      <c r="X4" s="5" t="s">
        <v>5</v>
      </c>
      <c r="Y4" s="5" t="s">
        <v>6</v>
      </c>
      <c r="Z4" s="2"/>
      <c r="AA4" s="6" t="s">
        <v>2</v>
      </c>
      <c r="AB4" s="53" t="s">
        <v>3</v>
      </c>
      <c r="AC4" s="8" t="s">
        <v>4</v>
      </c>
      <c r="AD4" s="5" t="s">
        <v>5</v>
      </c>
      <c r="AE4" s="5" t="s">
        <v>6</v>
      </c>
      <c r="AF4" s="9"/>
      <c r="AG4" s="10"/>
      <c r="AH4" s="10"/>
    </row>
    <row r="5" spans="1:34" s="11" customFormat="1" ht="50.1" customHeight="1">
      <c r="A5" s="134" t="s">
        <v>7</v>
      </c>
      <c r="B5" s="135" t="s">
        <v>30</v>
      </c>
      <c r="C5" s="136" t="s">
        <v>144</v>
      </c>
      <c r="D5" s="137"/>
      <c r="E5" s="120"/>
      <c r="F5" s="120"/>
      <c r="G5" s="120"/>
      <c r="H5" s="119" t="s">
        <v>181</v>
      </c>
      <c r="I5" s="120" t="s">
        <v>109</v>
      </c>
      <c r="J5" s="133" t="s">
        <v>179</v>
      </c>
      <c r="K5" s="122"/>
      <c r="L5" s="122"/>
      <c r="M5" s="122"/>
      <c r="N5" s="149" t="s">
        <v>26</v>
      </c>
      <c r="O5" s="150" t="s">
        <v>145</v>
      </c>
      <c r="P5" s="133"/>
      <c r="Q5" s="120"/>
      <c r="R5" s="122"/>
      <c r="S5" s="122"/>
      <c r="T5" s="119"/>
      <c r="U5" s="120"/>
      <c r="V5" s="121"/>
      <c r="W5" s="120"/>
      <c r="X5" s="120"/>
      <c r="Y5" s="120"/>
      <c r="Z5" s="149" t="s">
        <v>26</v>
      </c>
      <c r="AA5" s="150" t="s">
        <v>145</v>
      </c>
      <c r="AB5" s="133"/>
      <c r="AC5" s="120"/>
      <c r="AD5" s="122"/>
      <c r="AE5" s="122"/>
    </row>
    <row r="6" spans="1:34" s="11" customFormat="1" ht="50.1" customHeight="1">
      <c r="A6" s="134"/>
      <c r="B6" s="135"/>
      <c r="C6" s="136"/>
      <c r="D6" s="137"/>
      <c r="E6" s="120"/>
      <c r="F6" s="120"/>
      <c r="G6" s="120"/>
      <c r="H6" s="119"/>
      <c r="I6" s="120"/>
      <c r="J6" s="133"/>
      <c r="K6" s="122"/>
      <c r="L6" s="122"/>
      <c r="M6" s="122"/>
      <c r="N6" s="149"/>
      <c r="O6" s="150"/>
      <c r="P6" s="133"/>
      <c r="Q6" s="120"/>
      <c r="R6" s="122"/>
      <c r="S6" s="122"/>
      <c r="T6" s="119"/>
      <c r="U6" s="120"/>
      <c r="V6" s="121"/>
      <c r="W6" s="120"/>
      <c r="X6" s="120"/>
      <c r="Y6" s="120"/>
      <c r="Z6" s="149"/>
      <c r="AA6" s="150"/>
      <c r="AB6" s="133"/>
      <c r="AC6" s="120"/>
      <c r="AD6" s="122"/>
      <c r="AE6" s="122"/>
    </row>
    <row r="7" spans="1:34" s="15" customFormat="1" ht="50.1" customHeight="1">
      <c r="A7" s="145" t="s">
        <v>8</v>
      </c>
      <c r="B7" s="116" t="s">
        <v>239</v>
      </c>
      <c r="C7" s="51" t="s">
        <v>127</v>
      </c>
      <c r="D7" s="59" t="s">
        <v>80</v>
      </c>
      <c r="E7" s="50">
        <v>2</v>
      </c>
      <c r="F7" s="49">
        <v>98</v>
      </c>
      <c r="G7" s="49">
        <f>E7*F7</f>
        <v>196</v>
      </c>
      <c r="H7" s="147" t="s">
        <v>27</v>
      </c>
      <c r="I7" s="36" t="s">
        <v>138</v>
      </c>
      <c r="J7" s="54" t="s">
        <v>37</v>
      </c>
      <c r="K7" s="37"/>
      <c r="L7" s="37"/>
      <c r="M7" s="37"/>
      <c r="N7" s="147" t="s">
        <v>223</v>
      </c>
      <c r="O7" s="51" t="s">
        <v>190</v>
      </c>
      <c r="P7" s="51" t="s">
        <v>82</v>
      </c>
      <c r="Q7" s="50">
        <v>0.5</v>
      </c>
      <c r="R7" s="50">
        <v>140</v>
      </c>
      <c r="S7" s="49">
        <f>Q7*R7</f>
        <v>70</v>
      </c>
      <c r="T7" s="147" t="s">
        <v>185</v>
      </c>
      <c r="U7" s="36" t="s">
        <v>167</v>
      </c>
      <c r="V7" s="54" t="s">
        <v>34</v>
      </c>
      <c r="W7" s="37"/>
      <c r="X7" s="37"/>
      <c r="Y7" s="37"/>
      <c r="Z7" s="147" t="s">
        <v>178</v>
      </c>
      <c r="AA7" s="51" t="s">
        <v>113</v>
      </c>
      <c r="AB7" s="59" t="s">
        <v>227</v>
      </c>
      <c r="AC7" s="50">
        <v>1.5</v>
      </c>
      <c r="AD7" s="50">
        <v>116</v>
      </c>
      <c r="AE7" s="50">
        <f>AD7*AC7</f>
        <v>174</v>
      </c>
    </row>
    <row r="8" spans="1:34" s="15" customFormat="1" ht="50.1" customHeight="1">
      <c r="A8" s="146"/>
      <c r="B8" s="117"/>
      <c r="C8" s="36" t="s">
        <v>126</v>
      </c>
      <c r="D8" s="54" t="s">
        <v>235</v>
      </c>
      <c r="E8" s="37"/>
      <c r="F8" s="38"/>
      <c r="G8" s="37"/>
      <c r="H8" s="148"/>
      <c r="I8" s="36" t="s">
        <v>130</v>
      </c>
      <c r="J8" s="54" t="s">
        <v>105</v>
      </c>
      <c r="K8" s="37"/>
      <c r="L8" s="37"/>
      <c r="M8" s="37"/>
      <c r="N8" s="148"/>
      <c r="O8" s="36" t="s">
        <v>106</v>
      </c>
      <c r="P8" s="54" t="s">
        <v>147</v>
      </c>
      <c r="Q8" s="37"/>
      <c r="R8" s="37"/>
      <c r="S8" s="37"/>
      <c r="T8" s="148"/>
      <c r="U8" s="36" t="s">
        <v>146</v>
      </c>
      <c r="V8" s="54" t="s">
        <v>151</v>
      </c>
      <c r="W8" s="37"/>
      <c r="X8" s="37"/>
      <c r="Y8" s="37"/>
      <c r="Z8" s="148"/>
      <c r="AA8" s="36" t="s">
        <v>220</v>
      </c>
      <c r="AB8" s="54" t="s">
        <v>151</v>
      </c>
      <c r="AC8" s="37"/>
      <c r="AD8" s="37"/>
      <c r="AE8" s="37"/>
    </row>
    <row r="9" spans="1:34" s="15" customFormat="1" ht="50.1" customHeight="1">
      <c r="A9" s="146"/>
      <c r="B9" s="117"/>
      <c r="C9" s="36" t="s">
        <v>159</v>
      </c>
      <c r="D9" s="54" t="s">
        <v>151</v>
      </c>
      <c r="E9" s="37"/>
      <c r="F9" s="38"/>
      <c r="G9" s="37"/>
      <c r="H9" s="148"/>
      <c r="I9" s="36"/>
      <c r="J9" s="54"/>
      <c r="K9" s="37"/>
      <c r="L9" s="37"/>
      <c r="M9" s="37"/>
      <c r="N9" s="148"/>
      <c r="O9" s="36" t="s">
        <v>158</v>
      </c>
      <c r="P9" s="54" t="s">
        <v>37</v>
      </c>
      <c r="Q9" s="37"/>
      <c r="R9" s="37"/>
      <c r="S9" s="37"/>
      <c r="T9" s="148"/>
      <c r="U9" s="36" t="s">
        <v>149</v>
      </c>
      <c r="V9" s="54" t="s">
        <v>150</v>
      </c>
      <c r="W9" s="37"/>
      <c r="X9" s="37"/>
      <c r="Y9" s="37"/>
      <c r="Z9" s="148"/>
      <c r="AA9" s="36" t="s">
        <v>40</v>
      </c>
      <c r="AB9" s="54" t="s">
        <v>151</v>
      </c>
      <c r="AC9" s="37"/>
      <c r="AD9" s="37"/>
      <c r="AE9" s="37"/>
    </row>
    <row r="10" spans="1:34" s="15" customFormat="1" ht="50.1" customHeight="1">
      <c r="A10" s="146"/>
      <c r="B10" s="117"/>
      <c r="C10" s="36" t="s">
        <v>160</v>
      </c>
      <c r="D10" s="54" t="s">
        <v>151</v>
      </c>
      <c r="E10" s="37"/>
      <c r="F10" s="38"/>
      <c r="G10" s="37"/>
      <c r="H10" s="148"/>
      <c r="I10" s="38"/>
      <c r="J10" s="55"/>
      <c r="K10" s="37"/>
      <c r="L10" s="37"/>
      <c r="M10" s="37"/>
      <c r="N10" s="148"/>
      <c r="O10" s="36" t="s">
        <v>216</v>
      </c>
      <c r="P10" s="54" t="s">
        <v>217</v>
      </c>
      <c r="Q10" s="37"/>
      <c r="R10" s="37"/>
      <c r="S10" s="37"/>
      <c r="T10" s="148"/>
      <c r="U10" s="36" t="s">
        <v>207</v>
      </c>
      <c r="V10" s="54" t="s">
        <v>74</v>
      </c>
      <c r="W10" s="37"/>
      <c r="X10" s="37"/>
      <c r="Y10" s="37"/>
      <c r="Z10" s="148"/>
      <c r="AA10" s="36" t="s">
        <v>169</v>
      </c>
      <c r="AB10" s="54" t="s">
        <v>93</v>
      </c>
      <c r="AC10" s="37"/>
      <c r="AD10" s="37"/>
      <c r="AE10" s="37"/>
    </row>
    <row r="11" spans="1:34" s="15" customFormat="1" ht="50.1" customHeight="1">
      <c r="A11" s="146"/>
      <c r="B11" s="117"/>
      <c r="C11" s="36" t="s">
        <v>236</v>
      </c>
      <c r="D11" s="54" t="s">
        <v>101</v>
      </c>
      <c r="E11" s="37"/>
      <c r="F11" s="38"/>
      <c r="G11" s="37"/>
      <c r="H11" s="148"/>
      <c r="I11" s="38"/>
      <c r="J11" s="55"/>
      <c r="K11" s="38"/>
      <c r="L11" s="38"/>
      <c r="M11" s="38"/>
      <c r="N11" s="148"/>
      <c r="O11" s="36" t="s">
        <v>163</v>
      </c>
      <c r="P11" s="54" t="s">
        <v>42</v>
      </c>
      <c r="Q11" s="37"/>
      <c r="R11" s="37"/>
      <c r="S11" s="37"/>
      <c r="T11" s="148"/>
      <c r="U11" s="36" t="s">
        <v>209</v>
      </c>
      <c r="V11" s="54" t="s">
        <v>37</v>
      </c>
      <c r="W11" s="37"/>
      <c r="X11" s="37"/>
      <c r="Y11" s="37"/>
      <c r="Z11" s="148"/>
      <c r="AA11" s="36" t="s">
        <v>149</v>
      </c>
      <c r="AB11" s="54" t="s">
        <v>150</v>
      </c>
      <c r="AC11" s="37"/>
      <c r="AD11" s="37"/>
      <c r="AE11" s="37"/>
    </row>
    <row r="12" spans="1:34" s="15" customFormat="1" ht="50.1" customHeight="1">
      <c r="A12" s="146"/>
      <c r="B12" s="117"/>
      <c r="C12" s="36" t="s">
        <v>64</v>
      </c>
      <c r="D12" s="54" t="s">
        <v>42</v>
      </c>
      <c r="E12" s="37"/>
      <c r="F12" s="38"/>
      <c r="G12" s="37"/>
      <c r="H12" s="148"/>
      <c r="I12" s="38"/>
      <c r="J12" s="55"/>
      <c r="K12" s="38"/>
      <c r="L12" s="38"/>
      <c r="M12" s="38"/>
      <c r="N12" s="148"/>
      <c r="O12" s="36" t="s">
        <v>218</v>
      </c>
      <c r="P12" s="54" t="s">
        <v>164</v>
      </c>
      <c r="Q12" s="37"/>
      <c r="R12" s="37"/>
      <c r="S12" s="37"/>
      <c r="T12" s="148"/>
      <c r="U12" s="31" t="s">
        <v>84</v>
      </c>
      <c r="V12" s="73" t="s">
        <v>81</v>
      </c>
      <c r="W12" s="94" t="s">
        <v>112</v>
      </c>
      <c r="X12" s="50"/>
      <c r="Y12" s="50"/>
      <c r="Z12" s="148"/>
      <c r="AA12" s="36" t="s">
        <v>152</v>
      </c>
      <c r="AB12" s="54" t="s">
        <v>45</v>
      </c>
      <c r="AC12" s="37"/>
      <c r="AD12" s="37"/>
      <c r="AE12" s="37"/>
    </row>
    <row r="13" spans="1:34" s="15" customFormat="1" ht="50.1" customHeight="1">
      <c r="A13" s="146"/>
      <c r="B13" s="117"/>
      <c r="C13" s="36" t="s">
        <v>62</v>
      </c>
      <c r="D13" s="54" t="s">
        <v>42</v>
      </c>
      <c r="E13" s="37"/>
      <c r="F13" s="38"/>
      <c r="G13" s="37"/>
      <c r="H13" s="148"/>
      <c r="I13" s="38"/>
      <c r="J13" s="55"/>
      <c r="K13" s="38"/>
      <c r="L13" s="38"/>
      <c r="M13" s="38"/>
      <c r="N13" s="148"/>
      <c r="O13" s="38"/>
      <c r="P13" s="55"/>
      <c r="Q13" s="37"/>
      <c r="R13" s="37"/>
      <c r="S13" s="37"/>
      <c r="T13" s="148"/>
      <c r="U13" s="36" t="s">
        <v>199</v>
      </c>
      <c r="V13" s="54" t="s">
        <v>200</v>
      </c>
      <c r="W13" s="37"/>
      <c r="X13" s="37"/>
      <c r="Y13" s="37"/>
      <c r="Z13" s="148"/>
      <c r="AA13" s="43"/>
      <c r="AB13" s="43"/>
      <c r="AC13" s="37"/>
      <c r="AD13" s="37"/>
      <c r="AE13" s="37"/>
    </row>
    <row r="14" spans="1:34" s="15" customFormat="1" ht="50.1" customHeight="1">
      <c r="A14" s="146"/>
      <c r="B14" s="117"/>
      <c r="C14" s="43"/>
      <c r="D14" s="43"/>
      <c r="E14" s="37"/>
      <c r="F14" s="38"/>
      <c r="G14" s="37"/>
      <c r="H14" s="148"/>
      <c r="I14" s="38"/>
      <c r="J14" s="55"/>
      <c r="K14" s="38"/>
      <c r="L14" s="38"/>
      <c r="M14" s="38"/>
      <c r="N14" s="148"/>
      <c r="O14" s="38"/>
      <c r="P14" s="55"/>
      <c r="Q14" s="38"/>
      <c r="R14" s="38"/>
      <c r="S14" s="38"/>
      <c r="T14" s="148"/>
      <c r="U14" s="36" t="s">
        <v>51</v>
      </c>
      <c r="V14" s="54" t="s">
        <v>52</v>
      </c>
      <c r="W14" s="37"/>
      <c r="X14" s="37"/>
      <c r="Y14" s="37"/>
      <c r="Z14" s="148"/>
      <c r="AA14" s="43"/>
      <c r="AB14" s="43"/>
      <c r="AC14" s="37"/>
      <c r="AD14" s="37"/>
      <c r="AE14" s="37"/>
    </row>
    <row r="15" spans="1:34" s="15" customFormat="1" ht="50.1" customHeight="1">
      <c r="A15" s="146"/>
      <c r="B15" s="117"/>
      <c r="C15" s="38"/>
      <c r="D15" s="46"/>
      <c r="E15" s="38"/>
      <c r="F15" s="38"/>
      <c r="G15" s="38"/>
      <c r="H15" s="148"/>
      <c r="I15" s="38"/>
      <c r="J15" s="55"/>
      <c r="K15" s="38"/>
      <c r="L15" s="38"/>
      <c r="M15" s="38"/>
      <c r="N15" s="148"/>
      <c r="O15" s="38"/>
      <c r="P15" s="55"/>
      <c r="Q15" s="38"/>
      <c r="R15" s="38"/>
      <c r="S15" s="38"/>
      <c r="T15" s="148"/>
      <c r="U15" s="36"/>
      <c r="V15" s="54"/>
      <c r="W15" s="37"/>
      <c r="X15" s="37"/>
      <c r="Y15" s="37"/>
      <c r="Z15" s="148"/>
      <c r="AA15" s="38"/>
      <c r="AB15" s="55"/>
      <c r="AC15" s="38"/>
      <c r="AD15" s="38"/>
      <c r="AE15" s="38"/>
    </row>
    <row r="16" spans="1:34" s="15" customFormat="1" ht="50.1" customHeight="1">
      <c r="A16" s="145" t="s">
        <v>9</v>
      </c>
      <c r="B16" s="147" t="s">
        <v>140</v>
      </c>
      <c r="C16" s="36" t="s">
        <v>56</v>
      </c>
      <c r="D16" s="45" t="s">
        <v>57</v>
      </c>
      <c r="E16" s="37"/>
      <c r="F16" s="37"/>
      <c r="G16" s="37"/>
      <c r="H16" s="147" t="s">
        <v>28</v>
      </c>
      <c r="I16" s="36" t="s">
        <v>35</v>
      </c>
      <c r="J16" s="54" t="s">
        <v>36</v>
      </c>
      <c r="K16" s="37"/>
      <c r="L16" s="37"/>
      <c r="M16" s="37"/>
      <c r="N16" s="147" t="s">
        <v>224</v>
      </c>
      <c r="O16" s="36" t="s">
        <v>146</v>
      </c>
      <c r="P16" s="54" t="s">
        <v>151</v>
      </c>
      <c r="Q16" s="37"/>
      <c r="R16" s="37"/>
      <c r="S16" s="37"/>
      <c r="T16" s="116" t="s">
        <v>114</v>
      </c>
      <c r="U16" s="51" t="s">
        <v>226</v>
      </c>
      <c r="V16" s="59" t="s">
        <v>85</v>
      </c>
      <c r="W16" s="50">
        <v>2</v>
      </c>
      <c r="X16" s="50">
        <v>73</v>
      </c>
      <c r="Y16" s="50">
        <f>X16*W16</f>
        <v>146</v>
      </c>
      <c r="Z16" s="147" t="s">
        <v>212</v>
      </c>
      <c r="AA16" s="36" t="s">
        <v>106</v>
      </c>
      <c r="AB16" s="54" t="s">
        <v>147</v>
      </c>
      <c r="AC16" s="37"/>
      <c r="AD16" s="37"/>
      <c r="AE16" s="37"/>
    </row>
    <row r="17" spans="1:34" s="15" customFormat="1" ht="50.1" customHeight="1">
      <c r="A17" s="146"/>
      <c r="B17" s="148"/>
      <c r="C17" s="36" t="s">
        <v>149</v>
      </c>
      <c r="D17" s="45" t="s">
        <v>150</v>
      </c>
      <c r="E17" s="37"/>
      <c r="F17" s="37"/>
      <c r="G17" s="37"/>
      <c r="H17" s="148"/>
      <c r="I17" s="36" t="s">
        <v>102</v>
      </c>
      <c r="J17" s="54" t="s">
        <v>103</v>
      </c>
      <c r="K17" s="37"/>
      <c r="L17" s="37"/>
      <c r="M17" s="37"/>
      <c r="N17" s="148"/>
      <c r="O17" s="36" t="s">
        <v>149</v>
      </c>
      <c r="P17" s="54" t="s">
        <v>150</v>
      </c>
      <c r="Q17" s="37"/>
      <c r="R17" s="37"/>
      <c r="S17" s="37"/>
      <c r="T17" s="117"/>
      <c r="U17" s="36" t="s">
        <v>46</v>
      </c>
      <c r="V17" s="54" t="s">
        <v>42</v>
      </c>
      <c r="W17" s="37"/>
      <c r="X17" s="37"/>
      <c r="Y17" s="37"/>
      <c r="Z17" s="148"/>
      <c r="AA17" s="61" t="s">
        <v>231</v>
      </c>
      <c r="AB17" s="93" t="s">
        <v>232</v>
      </c>
      <c r="AC17" s="87"/>
      <c r="AD17" s="68"/>
      <c r="AE17" s="68"/>
    </row>
    <row r="18" spans="1:34" s="15" customFormat="1" ht="50.1" customHeight="1">
      <c r="A18" s="146"/>
      <c r="B18" s="148"/>
      <c r="C18" s="36" t="s">
        <v>141</v>
      </c>
      <c r="D18" s="45" t="s">
        <v>75</v>
      </c>
      <c r="E18" s="37"/>
      <c r="F18" s="37"/>
      <c r="G18" s="37"/>
      <c r="H18" s="148"/>
      <c r="I18" s="36" t="s">
        <v>59</v>
      </c>
      <c r="J18" s="54" t="s">
        <v>55</v>
      </c>
      <c r="K18" s="37"/>
      <c r="L18" s="37"/>
      <c r="M18" s="37"/>
      <c r="N18" s="148"/>
      <c r="O18" s="36" t="s">
        <v>154</v>
      </c>
      <c r="P18" s="54" t="s">
        <v>61</v>
      </c>
      <c r="Q18" s="37"/>
      <c r="R18" s="37"/>
      <c r="S18" s="37"/>
      <c r="T18" s="117"/>
      <c r="U18" s="36" t="s">
        <v>130</v>
      </c>
      <c r="V18" s="54" t="s">
        <v>105</v>
      </c>
      <c r="W18" s="37"/>
      <c r="X18" s="37"/>
      <c r="Y18" s="37"/>
      <c r="Z18" s="148"/>
      <c r="AA18" s="36" t="s">
        <v>149</v>
      </c>
      <c r="AB18" s="54" t="s">
        <v>150</v>
      </c>
      <c r="AC18" s="37"/>
      <c r="AD18" s="37"/>
      <c r="AE18" s="37"/>
    </row>
    <row r="19" spans="1:34" s="15" customFormat="1" ht="50.1" customHeight="1">
      <c r="A19" s="146"/>
      <c r="B19" s="148"/>
      <c r="C19" s="36"/>
      <c r="D19" s="45"/>
      <c r="E19" s="37"/>
      <c r="F19" s="37"/>
      <c r="G19" s="37"/>
      <c r="H19" s="148"/>
      <c r="I19" s="36" t="s">
        <v>172</v>
      </c>
      <c r="J19" s="54" t="s">
        <v>122</v>
      </c>
      <c r="K19" s="37"/>
      <c r="L19" s="37"/>
      <c r="M19" s="37"/>
      <c r="N19" s="148"/>
      <c r="O19" s="36"/>
      <c r="P19" s="54"/>
      <c r="Q19" s="37"/>
      <c r="R19" s="37"/>
      <c r="S19" s="37"/>
      <c r="T19" s="117"/>
      <c r="U19" s="36"/>
      <c r="V19" s="54"/>
      <c r="W19" s="37"/>
      <c r="X19" s="37"/>
      <c r="Y19" s="37"/>
      <c r="Z19" s="148"/>
      <c r="AA19" s="36" t="s">
        <v>99</v>
      </c>
      <c r="AB19" s="54" t="s">
        <v>74</v>
      </c>
      <c r="AC19" s="37"/>
      <c r="AD19" s="37"/>
      <c r="AE19" s="37"/>
    </row>
    <row r="20" spans="1:34" s="15" customFormat="1" ht="50.1" customHeight="1">
      <c r="A20" s="146"/>
      <c r="B20" s="148"/>
      <c r="C20" s="36"/>
      <c r="D20" s="45"/>
      <c r="E20" s="37"/>
      <c r="F20" s="37"/>
      <c r="G20" s="37"/>
      <c r="H20" s="148"/>
      <c r="I20" s="36" t="s">
        <v>100</v>
      </c>
      <c r="J20" s="54" t="s">
        <v>101</v>
      </c>
      <c r="K20" s="37"/>
      <c r="L20" s="37"/>
      <c r="M20" s="37"/>
      <c r="N20" s="148"/>
      <c r="O20" s="36"/>
      <c r="P20" s="54"/>
      <c r="Q20" s="37"/>
      <c r="R20" s="37"/>
      <c r="S20" s="37"/>
      <c r="T20" s="117"/>
      <c r="U20" s="38"/>
      <c r="V20" s="55"/>
      <c r="W20" s="38"/>
      <c r="X20" s="38"/>
      <c r="Y20" s="38"/>
      <c r="Z20" s="148"/>
      <c r="AA20" s="36"/>
      <c r="AB20" s="54"/>
      <c r="AC20" s="37"/>
      <c r="AD20" s="37"/>
      <c r="AE20" s="37"/>
    </row>
    <row r="21" spans="1:34" s="15" customFormat="1" ht="50.1" customHeight="1">
      <c r="A21" s="146"/>
      <c r="B21" s="148"/>
      <c r="C21" s="38"/>
      <c r="D21" s="46"/>
      <c r="E21" s="38"/>
      <c r="F21" s="38"/>
      <c r="G21" s="38"/>
      <c r="H21" s="148"/>
      <c r="I21" s="43"/>
      <c r="J21" s="43"/>
      <c r="K21" s="37"/>
      <c r="L21" s="37"/>
      <c r="M21" s="37"/>
      <c r="N21" s="148"/>
      <c r="O21" s="38"/>
      <c r="P21" s="55"/>
      <c r="Q21" s="38"/>
      <c r="R21" s="38"/>
      <c r="S21" s="38"/>
      <c r="T21" s="117"/>
      <c r="U21" s="38"/>
      <c r="V21" s="55"/>
      <c r="W21" s="38"/>
      <c r="X21" s="38"/>
      <c r="Y21" s="38"/>
      <c r="Z21" s="148"/>
      <c r="AA21" s="36"/>
      <c r="AB21" s="54"/>
      <c r="AC21" s="37"/>
      <c r="AD21" s="37"/>
      <c r="AE21" s="37"/>
    </row>
    <row r="22" spans="1:34" s="15" customFormat="1" ht="50.1" customHeight="1">
      <c r="A22" s="145" t="s">
        <v>10</v>
      </c>
      <c r="B22" s="151" t="s">
        <v>194</v>
      </c>
      <c r="C22" s="36" t="s">
        <v>233</v>
      </c>
      <c r="D22" s="45" t="s">
        <v>195</v>
      </c>
      <c r="E22" s="37"/>
      <c r="F22" s="37"/>
      <c r="G22" s="37"/>
      <c r="H22" s="151" t="s">
        <v>63</v>
      </c>
      <c r="I22" s="34" t="s">
        <v>107</v>
      </c>
      <c r="J22" s="34" t="s">
        <v>78</v>
      </c>
      <c r="K22" s="37"/>
      <c r="L22" s="32"/>
      <c r="M22" s="32"/>
      <c r="N22" s="151" t="s">
        <v>63</v>
      </c>
      <c r="O22" s="34" t="s">
        <v>108</v>
      </c>
      <c r="P22" s="34" t="s">
        <v>79</v>
      </c>
      <c r="Q22" s="37"/>
      <c r="R22" s="32"/>
      <c r="S22" s="32"/>
      <c r="T22" s="147"/>
      <c r="U22" s="38"/>
      <c r="V22" s="55"/>
      <c r="W22" s="38"/>
      <c r="X22" s="38"/>
      <c r="Y22" s="38"/>
      <c r="Z22" s="151" t="s">
        <v>63</v>
      </c>
      <c r="AA22" s="34" t="s">
        <v>137</v>
      </c>
      <c r="AB22" s="62" t="s">
        <v>78</v>
      </c>
      <c r="AC22" s="37"/>
      <c r="AD22" s="32"/>
      <c r="AE22" s="32"/>
    </row>
    <row r="23" spans="1:34" s="15" customFormat="1" ht="50.1" customHeight="1">
      <c r="A23" s="146"/>
      <c r="B23" s="135"/>
      <c r="C23" s="36" t="s">
        <v>64</v>
      </c>
      <c r="D23" s="45" t="s">
        <v>42</v>
      </c>
      <c r="E23" s="37"/>
      <c r="F23" s="37"/>
      <c r="G23" s="37"/>
      <c r="H23" s="135"/>
      <c r="I23" s="36" t="s">
        <v>64</v>
      </c>
      <c r="J23" s="54" t="s">
        <v>42</v>
      </c>
      <c r="K23" s="37"/>
      <c r="L23" s="37"/>
      <c r="M23" s="37"/>
      <c r="N23" s="135"/>
      <c r="O23" s="36" t="s">
        <v>64</v>
      </c>
      <c r="P23" s="54" t="s">
        <v>42</v>
      </c>
      <c r="Q23" s="37"/>
      <c r="R23" s="37"/>
      <c r="S23" s="37"/>
      <c r="T23" s="148"/>
      <c r="U23" s="38"/>
      <c r="V23" s="55"/>
      <c r="W23" s="38"/>
      <c r="X23" s="38"/>
      <c r="Y23" s="38"/>
      <c r="Z23" s="135"/>
      <c r="AA23" s="36" t="s">
        <v>64</v>
      </c>
      <c r="AB23" s="54" t="s">
        <v>42</v>
      </c>
      <c r="AC23" s="37"/>
      <c r="AD23" s="37"/>
      <c r="AE23" s="37"/>
    </row>
    <row r="24" spans="1:34" s="15" customFormat="1" ht="50.1" customHeight="1">
      <c r="A24" s="145" t="s">
        <v>11</v>
      </c>
      <c r="B24" s="147" t="s">
        <v>222</v>
      </c>
      <c r="C24" s="36" t="s">
        <v>213</v>
      </c>
      <c r="D24" s="45" t="s">
        <v>147</v>
      </c>
      <c r="E24" s="37"/>
      <c r="F24" s="37"/>
      <c r="G24" s="37"/>
      <c r="H24" s="147" t="s">
        <v>29</v>
      </c>
      <c r="I24" s="36" t="s">
        <v>56</v>
      </c>
      <c r="J24" s="54" t="s">
        <v>57</v>
      </c>
      <c r="K24" s="37"/>
      <c r="L24" s="37"/>
      <c r="M24" s="37"/>
      <c r="N24" s="147" t="s">
        <v>184</v>
      </c>
      <c r="O24" s="36" t="s">
        <v>191</v>
      </c>
      <c r="P24" s="54" t="s">
        <v>192</v>
      </c>
      <c r="Q24" s="37"/>
      <c r="R24" s="37"/>
      <c r="S24" s="37"/>
      <c r="T24" s="147" t="s">
        <v>187</v>
      </c>
      <c r="U24" s="36" t="s">
        <v>166</v>
      </c>
      <c r="V24" s="54" t="s">
        <v>214</v>
      </c>
      <c r="W24" s="37"/>
      <c r="X24" s="37"/>
      <c r="Y24" s="37"/>
      <c r="Z24" s="147" t="s">
        <v>189</v>
      </c>
      <c r="AA24" s="36" t="s">
        <v>139</v>
      </c>
      <c r="AB24" s="54" t="s">
        <v>53</v>
      </c>
      <c r="AC24" s="37"/>
      <c r="AD24" s="37"/>
      <c r="AE24" s="37"/>
    </row>
    <row r="25" spans="1:34" s="15" customFormat="1" ht="50.1" customHeight="1">
      <c r="A25" s="146"/>
      <c r="B25" s="148"/>
      <c r="C25" s="51" t="s">
        <v>110</v>
      </c>
      <c r="D25" s="52" t="s">
        <v>111</v>
      </c>
      <c r="E25" s="50">
        <v>0.6</v>
      </c>
      <c r="F25" s="50">
        <v>167</v>
      </c>
      <c r="G25" s="50">
        <f>F25*E25</f>
        <v>100.2</v>
      </c>
      <c r="H25" s="148"/>
      <c r="I25" s="36" t="s">
        <v>133</v>
      </c>
      <c r="J25" s="54" t="s">
        <v>74</v>
      </c>
      <c r="K25" s="37"/>
      <c r="L25" s="37"/>
      <c r="M25" s="37"/>
      <c r="N25" s="148"/>
      <c r="O25" s="51" t="s">
        <v>225</v>
      </c>
      <c r="P25" s="59" t="s">
        <v>83</v>
      </c>
      <c r="Q25" s="58">
        <v>1</v>
      </c>
      <c r="R25" s="50">
        <v>155</v>
      </c>
      <c r="S25" s="49">
        <f>Q25*R25</f>
        <v>155</v>
      </c>
      <c r="T25" s="148"/>
      <c r="U25" s="36" t="s">
        <v>120</v>
      </c>
      <c r="V25" s="54" t="s">
        <v>66</v>
      </c>
      <c r="W25" s="37"/>
      <c r="X25" s="37"/>
      <c r="Y25" s="37"/>
      <c r="Z25" s="148"/>
      <c r="AA25" s="36" t="s">
        <v>155</v>
      </c>
      <c r="AB25" s="54" t="s">
        <v>53</v>
      </c>
      <c r="AC25" s="37"/>
      <c r="AD25" s="37"/>
      <c r="AE25" s="37"/>
    </row>
    <row r="26" spans="1:34" s="15" customFormat="1" ht="50.1" customHeight="1">
      <c r="A26" s="146"/>
      <c r="B26" s="148"/>
      <c r="C26" s="36" t="s">
        <v>149</v>
      </c>
      <c r="D26" s="45" t="s">
        <v>150</v>
      </c>
      <c r="E26" s="37"/>
      <c r="F26" s="37"/>
      <c r="G26" s="37"/>
      <c r="H26" s="148"/>
      <c r="I26" s="36" t="s">
        <v>64</v>
      </c>
      <c r="J26" s="54" t="s">
        <v>42</v>
      </c>
      <c r="K26" s="37"/>
      <c r="L26" s="37"/>
      <c r="M26" s="37"/>
      <c r="N26" s="148"/>
      <c r="O26" s="36" t="s">
        <v>64</v>
      </c>
      <c r="P26" s="54" t="s">
        <v>42</v>
      </c>
      <c r="Q26" s="37"/>
      <c r="R26" s="37"/>
      <c r="S26" s="37"/>
      <c r="T26" s="148"/>
      <c r="U26" s="36" t="s">
        <v>118</v>
      </c>
      <c r="V26" s="54" t="s">
        <v>37</v>
      </c>
      <c r="W26" s="37"/>
      <c r="X26" s="37"/>
      <c r="Y26" s="37"/>
      <c r="Z26" s="148"/>
      <c r="AA26" s="36" t="s">
        <v>73</v>
      </c>
      <c r="AB26" s="54" t="s">
        <v>74</v>
      </c>
      <c r="AC26" s="37"/>
      <c r="AD26" s="37"/>
      <c r="AE26" s="37"/>
    </row>
    <row r="27" spans="1:34" s="15" customFormat="1" ht="50.1" customHeight="1">
      <c r="A27" s="146"/>
      <c r="B27" s="148"/>
      <c r="C27" s="36" t="s">
        <v>73</v>
      </c>
      <c r="D27" s="45" t="s">
        <v>74</v>
      </c>
      <c r="E27" s="37"/>
      <c r="F27" s="37"/>
      <c r="G27" s="37"/>
      <c r="H27" s="148"/>
      <c r="I27" s="43"/>
      <c r="J27" s="43"/>
      <c r="K27" s="37"/>
      <c r="L27" s="37"/>
      <c r="M27" s="37"/>
      <c r="N27" s="148"/>
      <c r="O27" s="38"/>
      <c r="P27" s="55"/>
      <c r="Q27" s="38"/>
      <c r="R27" s="38"/>
      <c r="S27" s="38"/>
      <c r="T27" s="148"/>
      <c r="U27" s="51" t="s">
        <v>242</v>
      </c>
      <c r="V27" s="59" t="s">
        <v>243</v>
      </c>
      <c r="W27" s="50">
        <v>2</v>
      </c>
      <c r="X27" s="64">
        <v>50</v>
      </c>
      <c r="Y27" s="64">
        <f>X27*W27</f>
        <v>100</v>
      </c>
      <c r="Z27" s="148"/>
      <c r="AA27" s="36" t="s">
        <v>135</v>
      </c>
      <c r="AB27" s="54" t="s">
        <v>53</v>
      </c>
      <c r="AC27" s="37"/>
      <c r="AD27" s="37"/>
      <c r="AE27" s="37"/>
    </row>
    <row r="28" spans="1:34" s="15" customFormat="1" ht="50.1" customHeight="1">
      <c r="A28" s="146"/>
      <c r="B28" s="148"/>
      <c r="C28" s="36" t="s">
        <v>46</v>
      </c>
      <c r="D28" s="45" t="s">
        <v>42</v>
      </c>
      <c r="E28" s="37"/>
      <c r="F28" s="37"/>
      <c r="G28" s="37"/>
      <c r="H28" s="148"/>
      <c r="I28" s="36"/>
      <c r="J28" s="54"/>
      <c r="K28" s="37"/>
      <c r="L28" s="37"/>
      <c r="M28" s="37"/>
      <c r="N28" s="148"/>
      <c r="O28" s="38"/>
      <c r="P28" s="55"/>
      <c r="Q28" s="38"/>
      <c r="R28" s="38"/>
      <c r="S28" s="38"/>
      <c r="T28" s="148"/>
      <c r="U28" s="36"/>
      <c r="V28" s="54"/>
      <c r="W28" s="37"/>
      <c r="X28" s="37"/>
      <c r="Y28" s="37"/>
      <c r="Z28" s="148"/>
      <c r="AA28" s="36" t="s">
        <v>69</v>
      </c>
      <c r="AB28" s="54" t="s">
        <v>70</v>
      </c>
      <c r="AC28" s="37"/>
      <c r="AD28" s="37"/>
      <c r="AE28" s="37"/>
    </row>
    <row r="29" spans="1:34" s="15" customFormat="1" ht="50.1" customHeight="1">
      <c r="A29" s="146"/>
      <c r="B29" s="148"/>
      <c r="C29" s="38"/>
      <c r="D29" s="46"/>
      <c r="E29" s="38"/>
      <c r="F29" s="38"/>
      <c r="G29" s="38"/>
      <c r="H29" s="148"/>
      <c r="I29" s="38"/>
      <c r="J29" s="55"/>
      <c r="K29" s="38"/>
      <c r="L29" s="38"/>
      <c r="M29" s="38"/>
      <c r="N29" s="148"/>
      <c r="O29" s="38"/>
      <c r="P29" s="55"/>
      <c r="Q29" s="38"/>
      <c r="R29" s="38"/>
      <c r="S29" s="38"/>
      <c r="T29" s="148"/>
      <c r="U29" s="36"/>
      <c r="V29" s="54"/>
      <c r="W29" s="37"/>
      <c r="X29" s="37"/>
      <c r="Y29" s="37"/>
      <c r="Z29" s="148"/>
      <c r="AA29" s="38"/>
      <c r="AB29" s="55"/>
      <c r="AC29" s="38"/>
      <c r="AD29" s="38"/>
      <c r="AE29" s="38"/>
    </row>
    <row r="30" spans="1:34" s="15" customFormat="1" ht="50.1" customHeight="1">
      <c r="A30" s="12" t="s">
        <v>12</v>
      </c>
      <c r="B30" s="35"/>
      <c r="C30" s="38"/>
      <c r="D30" s="46"/>
      <c r="E30" s="38"/>
      <c r="F30" s="38"/>
      <c r="G30" s="38"/>
      <c r="H30" s="35" t="s">
        <v>12</v>
      </c>
      <c r="I30" s="36" t="s">
        <v>161</v>
      </c>
      <c r="J30" s="38" t="s">
        <v>88</v>
      </c>
      <c r="K30" s="65"/>
      <c r="L30" s="38"/>
      <c r="M30" s="37"/>
      <c r="N30" s="63" t="s">
        <v>156</v>
      </c>
      <c r="O30" s="36" t="s">
        <v>76</v>
      </c>
      <c r="P30" s="54" t="s">
        <v>77</v>
      </c>
      <c r="Q30" s="42"/>
      <c r="R30" s="37"/>
      <c r="S30" s="37"/>
      <c r="T30" s="35" t="s">
        <v>12</v>
      </c>
      <c r="U30" s="36" t="s">
        <v>168</v>
      </c>
      <c r="V30" s="55" t="s">
        <v>162</v>
      </c>
      <c r="W30" s="65"/>
      <c r="X30" s="38"/>
      <c r="Y30" s="37"/>
      <c r="Z30" s="35"/>
      <c r="AA30" s="38"/>
      <c r="AB30" s="55"/>
      <c r="AC30" s="38"/>
      <c r="AD30" s="38"/>
      <c r="AE30" s="38"/>
    </row>
    <row r="31" spans="1:34" s="23" customFormat="1" ht="50.1" customHeight="1">
      <c r="A31" s="152" t="s">
        <v>15</v>
      </c>
      <c r="B31" s="97"/>
      <c r="C31" s="95" t="s">
        <v>16</v>
      </c>
      <c r="D31" s="96"/>
      <c r="E31" s="20">
        <v>6.2</v>
      </c>
      <c r="F31" s="21"/>
      <c r="G31" s="21"/>
      <c r="H31" s="97"/>
      <c r="I31" s="95" t="s">
        <v>16</v>
      </c>
      <c r="J31" s="96"/>
      <c r="K31" s="22">
        <v>6.2</v>
      </c>
      <c r="L31" s="21"/>
      <c r="M31" s="21"/>
      <c r="N31" s="97"/>
      <c r="O31" s="95" t="s">
        <v>16</v>
      </c>
      <c r="P31" s="96"/>
      <c r="Q31" s="22">
        <v>6.1</v>
      </c>
      <c r="R31" s="7"/>
      <c r="S31" s="7"/>
      <c r="T31" s="97"/>
      <c r="U31" s="95" t="s">
        <v>16</v>
      </c>
      <c r="V31" s="96"/>
      <c r="W31" s="22">
        <v>5</v>
      </c>
      <c r="X31" s="7"/>
      <c r="Y31" s="7"/>
      <c r="Z31" s="97"/>
      <c r="AA31" s="95" t="s">
        <v>16</v>
      </c>
      <c r="AB31" s="96"/>
      <c r="AC31" s="22">
        <v>6</v>
      </c>
      <c r="AD31" s="7"/>
      <c r="AE31" s="7"/>
      <c r="AF31" s="103" t="e">
        <f>#REF!/5/1565</f>
        <v>#REF!</v>
      </c>
      <c r="AG31" s="104"/>
      <c r="AH31" s="104"/>
    </row>
    <row r="32" spans="1:34" s="23" customFormat="1" ht="50.1" customHeight="1">
      <c r="A32" s="153"/>
      <c r="B32" s="98"/>
      <c r="C32" s="95" t="s">
        <v>17</v>
      </c>
      <c r="D32" s="96"/>
      <c r="E32" s="20">
        <v>3</v>
      </c>
      <c r="F32" s="21"/>
      <c r="G32" s="21"/>
      <c r="H32" s="98"/>
      <c r="I32" s="95" t="s">
        <v>17</v>
      </c>
      <c r="J32" s="96"/>
      <c r="K32" s="22">
        <v>2.2000000000000002</v>
      </c>
      <c r="L32" s="21"/>
      <c r="M32" s="21"/>
      <c r="N32" s="98"/>
      <c r="O32" s="95" t="s">
        <v>17</v>
      </c>
      <c r="P32" s="96"/>
      <c r="Q32" s="22">
        <v>3</v>
      </c>
      <c r="R32" s="7"/>
      <c r="S32" s="7"/>
      <c r="T32" s="98"/>
      <c r="U32" s="95" t="s">
        <v>17</v>
      </c>
      <c r="V32" s="96"/>
      <c r="W32" s="22">
        <v>3.5</v>
      </c>
      <c r="X32" s="7"/>
      <c r="Y32" s="7"/>
      <c r="Z32" s="98"/>
      <c r="AA32" s="95" t="s">
        <v>17</v>
      </c>
      <c r="AB32" s="96"/>
      <c r="AC32" s="22">
        <v>2.4</v>
      </c>
      <c r="AD32" s="7"/>
      <c r="AE32" s="7"/>
      <c r="AF32" s="103"/>
      <c r="AG32" s="104"/>
      <c r="AH32" s="104"/>
    </row>
    <row r="33" spans="1:34" s="23" customFormat="1" ht="50.1" customHeight="1">
      <c r="A33" s="153"/>
      <c r="B33" s="98"/>
      <c r="C33" s="95" t="s">
        <v>18</v>
      </c>
      <c r="D33" s="96"/>
      <c r="E33" s="20">
        <v>1.4</v>
      </c>
      <c r="F33" s="21"/>
      <c r="G33" s="21"/>
      <c r="H33" s="98"/>
      <c r="I33" s="95" t="s">
        <v>18</v>
      </c>
      <c r="J33" s="96"/>
      <c r="K33" s="22">
        <v>1</v>
      </c>
      <c r="L33" s="21"/>
      <c r="M33" s="21"/>
      <c r="N33" s="98"/>
      <c r="O33" s="95" t="s">
        <v>18</v>
      </c>
      <c r="P33" s="96"/>
      <c r="Q33" s="22">
        <v>2.1</v>
      </c>
      <c r="R33" s="7"/>
      <c r="S33" s="7"/>
      <c r="T33" s="98"/>
      <c r="U33" s="95" t="s">
        <v>18</v>
      </c>
      <c r="V33" s="96"/>
      <c r="W33" s="22">
        <v>1.2</v>
      </c>
      <c r="X33" s="7"/>
      <c r="Y33" s="7"/>
      <c r="Z33" s="98"/>
      <c r="AA33" s="95" t="s">
        <v>18</v>
      </c>
      <c r="AB33" s="96"/>
      <c r="AC33" s="22">
        <v>2.2000000000000002</v>
      </c>
      <c r="AD33" s="7"/>
      <c r="AE33" s="7"/>
    </row>
    <row r="34" spans="1:34" s="23" customFormat="1" ht="50.1" customHeight="1">
      <c r="A34" s="153"/>
      <c r="B34" s="98"/>
      <c r="C34" s="95" t="s">
        <v>19</v>
      </c>
      <c r="D34" s="96"/>
      <c r="E34" s="20"/>
      <c r="F34" s="21"/>
      <c r="G34" s="21"/>
      <c r="H34" s="98"/>
      <c r="I34" s="95" t="s">
        <v>19</v>
      </c>
      <c r="J34" s="96"/>
      <c r="K34" s="22">
        <v>1</v>
      </c>
      <c r="L34" s="21"/>
      <c r="M34" s="21"/>
      <c r="N34" s="98"/>
      <c r="O34" s="95" t="s">
        <v>19</v>
      </c>
      <c r="P34" s="96"/>
      <c r="Q34" s="22"/>
      <c r="R34" s="7"/>
      <c r="S34" s="7"/>
      <c r="T34" s="98"/>
      <c r="U34" s="95" t="s">
        <v>19</v>
      </c>
      <c r="V34" s="96"/>
      <c r="W34" s="22">
        <v>1</v>
      </c>
      <c r="X34" s="7"/>
      <c r="Y34" s="7"/>
      <c r="Z34" s="98"/>
      <c r="AA34" s="95" t="s">
        <v>19</v>
      </c>
      <c r="AB34" s="96"/>
      <c r="AC34" s="22"/>
      <c r="AD34" s="7"/>
      <c r="AE34" s="7"/>
    </row>
    <row r="35" spans="1:34" s="23" customFormat="1" ht="50.1" customHeight="1">
      <c r="A35" s="153"/>
      <c r="B35" s="98"/>
      <c r="C35" s="95" t="s">
        <v>20</v>
      </c>
      <c r="D35" s="96"/>
      <c r="E35" s="20"/>
      <c r="F35" s="21"/>
      <c r="G35" s="21"/>
      <c r="H35" s="98"/>
      <c r="I35" s="95" t="s">
        <v>20</v>
      </c>
      <c r="J35" s="96"/>
      <c r="K35" s="20">
        <v>0.2</v>
      </c>
      <c r="L35" s="21"/>
      <c r="M35" s="21"/>
      <c r="N35" s="98"/>
      <c r="O35" s="95" t="s">
        <v>21</v>
      </c>
      <c r="P35" s="96"/>
      <c r="Q35" s="22">
        <v>1</v>
      </c>
      <c r="R35" s="7"/>
      <c r="S35" s="7"/>
      <c r="T35" s="98"/>
      <c r="U35" s="95" t="s">
        <v>20</v>
      </c>
      <c r="V35" s="96"/>
      <c r="W35" s="22"/>
      <c r="X35" s="7"/>
      <c r="Y35" s="7"/>
      <c r="Z35" s="98"/>
      <c r="AA35" s="95" t="s">
        <v>20</v>
      </c>
      <c r="AB35" s="96"/>
      <c r="AC35" s="22"/>
      <c r="AD35" s="7"/>
      <c r="AE35" s="7"/>
    </row>
    <row r="36" spans="1:34" s="23" customFormat="1" ht="50.1" customHeight="1">
      <c r="A36" s="153"/>
      <c r="B36" s="98"/>
      <c r="C36" s="95" t="s">
        <v>22</v>
      </c>
      <c r="D36" s="96"/>
      <c r="E36" s="22">
        <v>3</v>
      </c>
      <c r="F36" s="21"/>
      <c r="G36" s="21"/>
      <c r="H36" s="98"/>
      <c r="I36" s="95" t="s">
        <v>22</v>
      </c>
      <c r="J36" s="96"/>
      <c r="K36" s="22">
        <v>3</v>
      </c>
      <c r="L36" s="21"/>
      <c r="M36" s="21"/>
      <c r="N36" s="98"/>
      <c r="O36" s="95" t="s">
        <v>22</v>
      </c>
      <c r="P36" s="96"/>
      <c r="Q36" s="22">
        <v>3</v>
      </c>
      <c r="R36" s="7"/>
      <c r="S36" s="7"/>
      <c r="T36" s="98"/>
      <c r="U36" s="95" t="s">
        <v>22</v>
      </c>
      <c r="V36" s="96"/>
      <c r="W36" s="22">
        <v>3</v>
      </c>
      <c r="X36" s="7"/>
      <c r="Y36" s="7"/>
      <c r="Z36" s="98"/>
      <c r="AA36" s="95" t="s">
        <v>22</v>
      </c>
      <c r="AB36" s="96"/>
      <c r="AC36" s="22">
        <v>2.5</v>
      </c>
      <c r="AD36" s="7"/>
      <c r="AE36" s="7"/>
    </row>
    <row r="37" spans="1:34" s="23" customFormat="1" ht="50.1" customHeight="1">
      <c r="A37" s="154"/>
      <c r="B37" s="99"/>
      <c r="C37" s="95" t="s">
        <v>23</v>
      </c>
      <c r="D37" s="96"/>
      <c r="E37" s="24">
        <f>E31*70+E32*75+E33*25+E34*60+E36*45+E35*150</f>
        <v>829</v>
      </c>
      <c r="F37" s="21"/>
      <c r="G37" s="21"/>
      <c r="H37" s="99"/>
      <c r="I37" s="95" t="s">
        <v>23</v>
      </c>
      <c r="J37" s="96"/>
      <c r="K37" s="24">
        <f>K31*70+K32*75+K33*25+K34*60+K36*45+K35*150</f>
        <v>849</v>
      </c>
      <c r="L37" s="21"/>
      <c r="M37" s="21"/>
      <c r="N37" s="99"/>
      <c r="O37" s="95" t="s">
        <v>23</v>
      </c>
      <c r="P37" s="96"/>
      <c r="Q37" s="24">
        <f>Q31*70+Q32*75+Q33*25+Q34*150+Q36*45+Q35*76.8</f>
        <v>916.3</v>
      </c>
      <c r="R37" s="21"/>
      <c r="S37" s="21"/>
      <c r="T37" s="99"/>
      <c r="U37" s="95" t="s">
        <v>23</v>
      </c>
      <c r="V37" s="96"/>
      <c r="W37" s="24">
        <f>W31*70+W32*75+W33*25+W34*60+W36*45</f>
        <v>837.5</v>
      </c>
      <c r="X37" s="21"/>
      <c r="Y37" s="21"/>
      <c r="Z37" s="99"/>
      <c r="AA37" s="95" t="s">
        <v>23</v>
      </c>
      <c r="AB37" s="96"/>
      <c r="AC37" s="24">
        <f>AC31*70+AC32*75+AC33*25+AC34*60+AC36*45+70</f>
        <v>837.5</v>
      </c>
      <c r="AD37" s="21"/>
      <c r="AE37" s="21"/>
    </row>
    <row r="38" spans="1:34" s="23" customFormat="1" ht="47.25" customHeight="1">
      <c r="A38" s="101" t="s">
        <v>24</v>
      </c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</row>
    <row r="39" spans="1:34" s="26" customFormat="1" ht="30" customHeight="1">
      <c r="A39" s="100" t="s">
        <v>244</v>
      </c>
      <c r="B39" s="100"/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25"/>
      <c r="AE39" s="25"/>
    </row>
    <row r="40" spans="1:34" ht="30" customHeight="1">
      <c r="A40" s="66"/>
      <c r="B40" s="25"/>
      <c r="C40" s="25"/>
      <c r="D40" s="47"/>
      <c r="E40" s="25"/>
      <c r="F40" s="25"/>
      <c r="G40" s="25"/>
      <c r="H40" s="25"/>
      <c r="I40" s="25"/>
      <c r="J40" s="56"/>
      <c r="K40" s="25"/>
      <c r="L40" s="25"/>
      <c r="M40" s="25"/>
      <c r="N40" s="25"/>
      <c r="O40" s="25"/>
      <c r="P40" s="56"/>
      <c r="Q40" s="27"/>
      <c r="R40" s="25"/>
      <c r="S40" s="25"/>
      <c r="T40" s="25"/>
      <c r="U40" s="25"/>
      <c r="V40" s="47"/>
      <c r="W40" s="27"/>
      <c r="X40" s="25"/>
      <c r="Y40" s="25"/>
      <c r="Z40" s="25"/>
      <c r="AA40" s="25"/>
      <c r="AB40" s="56"/>
      <c r="AC40" s="27"/>
      <c r="AD40" s="25"/>
      <c r="AE40" s="25"/>
    </row>
    <row r="41" spans="1:34" ht="30" customHeight="1">
      <c r="A41" s="66"/>
      <c r="B41" s="25"/>
      <c r="C41" s="25"/>
      <c r="D41" s="47"/>
      <c r="E41" s="25"/>
      <c r="F41" s="25"/>
      <c r="G41" s="25"/>
      <c r="H41" s="25"/>
      <c r="I41" s="25"/>
      <c r="J41" s="56"/>
      <c r="K41" s="25"/>
      <c r="L41" s="25"/>
      <c r="M41" s="25"/>
      <c r="N41" s="25"/>
      <c r="O41" s="25"/>
      <c r="P41" s="56"/>
      <c r="Q41" s="27"/>
      <c r="R41" s="25"/>
      <c r="S41" s="25"/>
      <c r="T41" s="25"/>
      <c r="U41" s="25"/>
      <c r="V41" s="47"/>
      <c r="W41" s="27"/>
      <c r="X41" s="25"/>
      <c r="Y41" s="25"/>
      <c r="Z41" s="25"/>
      <c r="AA41" s="25"/>
      <c r="AB41" s="56"/>
      <c r="AC41" s="27"/>
      <c r="AD41" s="25"/>
      <c r="AE41" s="25"/>
    </row>
    <row r="42" spans="1:34" ht="30" customHeight="1"/>
    <row r="43" spans="1:34" ht="30" customHeight="1"/>
    <row r="44" spans="1:34" s="67" customFormat="1" ht="30" customHeight="1">
      <c r="B44" s="4"/>
      <c r="C44" s="4"/>
      <c r="D44" s="48"/>
      <c r="E44" s="4"/>
      <c r="F44" s="4"/>
      <c r="G44" s="4"/>
      <c r="H44" s="4"/>
      <c r="I44" s="4"/>
      <c r="J44" s="57"/>
      <c r="K44" s="4"/>
      <c r="L44" s="4"/>
      <c r="M44" s="4"/>
      <c r="N44" s="4"/>
      <c r="O44" s="4"/>
      <c r="P44" s="57"/>
      <c r="Q44" s="28"/>
      <c r="R44" s="4"/>
      <c r="S44" s="29"/>
      <c r="T44" s="4"/>
      <c r="U44" s="4"/>
      <c r="V44" s="48"/>
      <c r="W44" s="28"/>
      <c r="X44" s="4"/>
      <c r="Y44" s="4"/>
      <c r="Z44" s="4"/>
      <c r="AA44" s="4"/>
      <c r="AB44" s="57"/>
      <c r="AC44" s="28"/>
      <c r="AD44" s="4"/>
      <c r="AE44" s="4"/>
      <c r="AF44" s="4"/>
      <c r="AG44" s="4"/>
      <c r="AH44" s="4"/>
    </row>
  </sheetData>
  <mergeCells count="110">
    <mergeCell ref="A39:AC39"/>
    <mergeCell ref="C37:D37"/>
    <mergeCell ref="I37:J37"/>
    <mergeCell ref="O37:P37"/>
    <mergeCell ref="U37:V37"/>
    <mergeCell ref="AA37:AB37"/>
    <mergeCell ref="A38:AE38"/>
    <mergeCell ref="C35:D35"/>
    <mergeCell ref="I35:J35"/>
    <mergeCell ref="O35:P35"/>
    <mergeCell ref="U35:V35"/>
    <mergeCell ref="AA35:AB35"/>
    <mergeCell ref="C36:D36"/>
    <mergeCell ref="I36:J36"/>
    <mergeCell ref="O36:P36"/>
    <mergeCell ref="U36:V36"/>
    <mergeCell ref="AA36:AB36"/>
    <mergeCell ref="U33:V33"/>
    <mergeCell ref="AA33:AB33"/>
    <mergeCell ref="C34:D34"/>
    <mergeCell ref="I34:J34"/>
    <mergeCell ref="O34:P34"/>
    <mergeCell ref="U34:V34"/>
    <mergeCell ref="AA34:AB34"/>
    <mergeCell ref="O31:P31"/>
    <mergeCell ref="T31:T37"/>
    <mergeCell ref="U31:V31"/>
    <mergeCell ref="Z31:Z37"/>
    <mergeCell ref="AA31:AB31"/>
    <mergeCell ref="O33:P33"/>
    <mergeCell ref="A31:A37"/>
    <mergeCell ref="B31:B37"/>
    <mergeCell ref="C31:D31"/>
    <mergeCell ref="H31:H37"/>
    <mergeCell ref="I31:J31"/>
    <mergeCell ref="N31:N37"/>
    <mergeCell ref="C32:D32"/>
    <mergeCell ref="I32:J32"/>
    <mergeCell ref="C33:D33"/>
    <mergeCell ref="I33:J33"/>
    <mergeCell ref="A24:A29"/>
    <mergeCell ref="B24:B29"/>
    <mergeCell ref="H24:H29"/>
    <mergeCell ref="N24:N29"/>
    <mergeCell ref="T24:T29"/>
    <mergeCell ref="Z24:Z29"/>
    <mergeCell ref="AF31:AH32"/>
    <mergeCell ref="O32:P32"/>
    <mergeCell ref="U32:V32"/>
    <mergeCell ref="AA32:AB32"/>
    <mergeCell ref="A22:A23"/>
    <mergeCell ref="B22:B23"/>
    <mergeCell ref="H22:H23"/>
    <mergeCell ref="N22:N23"/>
    <mergeCell ref="T22:T23"/>
    <mergeCell ref="Z22:Z23"/>
    <mergeCell ref="A16:A21"/>
    <mergeCell ref="B16:B21"/>
    <mergeCell ref="H16:H21"/>
    <mergeCell ref="N16:N21"/>
    <mergeCell ref="T16:T21"/>
    <mergeCell ref="Z16:Z21"/>
    <mergeCell ref="AD5:AD6"/>
    <mergeCell ref="AE5:AE6"/>
    <mergeCell ref="A7:A15"/>
    <mergeCell ref="B7:B15"/>
    <mergeCell ref="H7:H15"/>
    <mergeCell ref="N7:N15"/>
    <mergeCell ref="T7:T15"/>
    <mergeCell ref="Z7:Z15"/>
    <mergeCell ref="X5:X6"/>
    <mergeCell ref="Y5:Y6"/>
    <mergeCell ref="Z5:Z6"/>
    <mergeCell ref="AA5:AA6"/>
    <mergeCell ref="AB5:AB6"/>
    <mergeCell ref="AC5:AC6"/>
    <mergeCell ref="R5:R6"/>
    <mergeCell ref="S5:S6"/>
    <mergeCell ref="T5:T6"/>
    <mergeCell ref="U5:U6"/>
    <mergeCell ref="V5:V6"/>
    <mergeCell ref="W5:W6"/>
    <mergeCell ref="L5:L6"/>
    <mergeCell ref="M5:M6"/>
    <mergeCell ref="N5:N6"/>
    <mergeCell ref="O5:O6"/>
    <mergeCell ref="U3:W3"/>
    <mergeCell ref="AA3:AC3"/>
    <mergeCell ref="A5:A6"/>
    <mergeCell ref="B5:B6"/>
    <mergeCell ref="C5:C6"/>
    <mergeCell ref="D5:D6"/>
    <mergeCell ref="E5:E6"/>
    <mergeCell ref="A1:AE1"/>
    <mergeCell ref="B2:G2"/>
    <mergeCell ref="H2:M2"/>
    <mergeCell ref="N2:S2"/>
    <mergeCell ref="T2:Y2"/>
    <mergeCell ref="Z2:AC2"/>
    <mergeCell ref="P5:P6"/>
    <mergeCell ref="Q5:Q6"/>
    <mergeCell ref="F5:F6"/>
    <mergeCell ref="G5:G6"/>
    <mergeCell ref="H5:H6"/>
    <mergeCell ref="I5:I6"/>
    <mergeCell ref="J5:J6"/>
    <mergeCell ref="K5:K6"/>
    <mergeCell ref="C3:E3"/>
    <mergeCell ref="I3:K3"/>
    <mergeCell ref="O3:Q3"/>
  </mergeCells>
  <phoneticPr fontId="4" type="noConversion"/>
  <printOptions horizontalCentered="1" verticalCentered="1"/>
  <pageMargins left="0" right="0" top="0" bottom="0" header="0.23622047244094491" footer="0"/>
  <pageSetup paperSize="9" scale="2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8"/>
  <sheetViews>
    <sheetView tabSelected="1" zoomScale="40" zoomScaleNormal="40" zoomScaleSheetLayoutView="50" workbookViewId="0">
      <selection activeCell="U105" sqref="U105"/>
    </sheetView>
  </sheetViews>
  <sheetFormatPr defaultColWidth="8.875" defaultRowHeight="4.9000000000000004" customHeight="1"/>
  <cols>
    <col min="1" max="1" width="7" style="67" customWidth="1"/>
    <col min="2" max="2" width="8.5" style="4" customWidth="1"/>
    <col min="3" max="3" width="52.5" style="4" customWidth="1"/>
    <col min="4" max="4" width="16.5" style="57" customWidth="1"/>
    <col min="5" max="5" width="20.625" style="4" customWidth="1"/>
    <col min="6" max="6" width="19.5" style="4" hidden="1" customWidth="1"/>
    <col min="7" max="7" width="15.25" style="4" hidden="1" customWidth="1"/>
    <col min="8" max="8" width="8.5" style="4" customWidth="1"/>
    <col min="9" max="9" width="61.125" style="4" customWidth="1"/>
    <col min="10" max="10" width="16.5" style="57" customWidth="1"/>
    <col min="11" max="11" width="20.625" style="4" customWidth="1"/>
    <col min="12" max="12" width="19.5" style="4" hidden="1" customWidth="1"/>
    <col min="13" max="13" width="15.25" style="4" hidden="1" customWidth="1"/>
    <col min="14" max="14" width="8.5" style="4" customWidth="1"/>
    <col min="15" max="15" width="52.625" style="4" customWidth="1"/>
    <col min="16" max="16" width="18" style="57" customWidth="1"/>
    <col min="17" max="17" width="20.625" style="28" customWidth="1"/>
    <col min="18" max="18" width="15.625" style="4" hidden="1" customWidth="1"/>
    <col min="19" max="19" width="15.625" style="29" hidden="1" customWidth="1"/>
    <col min="20" max="20" width="8.5" style="4" customWidth="1"/>
    <col min="21" max="21" width="67.75" style="4" customWidth="1"/>
    <col min="22" max="22" width="15.25" style="48" customWidth="1"/>
    <col min="23" max="23" width="20.625" style="28" customWidth="1"/>
    <col min="24" max="25" width="15.625" style="4" hidden="1" customWidth="1"/>
    <col min="26" max="26" width="8.5" style="4" customWidth="1"/>
    <col min="27" max="27" width="66.5" style="4" customWidth="1"/>
    <col min="28" max="28" width="16.5" style="57" customWidth="1"/>
    <col min="29" max="29" width="20.625" style="28" customWidth="1"/>
    <col min="30" max="30" width="14.25" style="4" hidden="1" customWidth="1"/>
    <col min="31" max="31" width="15.625" style="4" hidden="1" customWidth="1"/>
    <col min="32" max="35" width="15.75" style="4" customWidth="1"/>
    <col min="36" max="16384" width="8.875" style="4"/>
  </cols>
  <sheetData>
    <row r="1" spans="1:34" s="1" customFormat="1" ht="83.25" customHeight="1">
      <c r="A1" s="125" t="s">
        <v>202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</row>
    <row r="2" spans="1:34" s="86" customFormat="1" ht="50.1" customHeight="1">
      <c r="A2" s="2" t="s">
        <v>0</v>
      </c>
      <c r="B2" s="138">
        <v>45663</v>
      </c>
      <c r="C2" s="138"/>
      <c r="D2" s="138"/>
      <c r="E2" s="138"/>
      <c r="F2" s="138"/>
      <c r="G2" s="138"/>
      <c r="H2" s="139">
        <f>B2+1</f>
        <v>45664</v>
      </c>
      <c r="I2" s="139"/>
      <c r="J2" s="139"/>
      <c r="K2" s="139"/>
      <c r="L2" s="139"/>
      <c r="M2" s="139"/>
      <c r="N2" s="140">
        <f>H2+1</f>
        <v>45665</v>
      </c>
      <c r="O2" s="140"/>
      <c r="P2" s="140"/>
      <c r="Q2" s="140"/>
      <c r="R2" s="140"/>
      <c r="S2" s="140"/>
      <c r="T2" s="141">
        <f>N2+1</f>
        <v>45666</v>
      </c>
      <c r="U2" s="141"/>
      <c r="V2" s="141"/>
      <c r="W2" s="141"/>
      <c r="X2" s="141"/>
      <c r="Y2" s="141"/>
      <c r="Z2" s="142">
        <f>T2+1</f>
        <v>45667</v>
      </c>
      <c r="AA2" s="143"/>
      <c r="AB2" s="143"/>
      <c r="AC2" s="144"/>
      <c r="AD2" s="3"/>
      <c r="AE2" s="3"/>
    </row>
    <row r="3" spans="1:34" ht="50.1" customHeight="1">
      <c r="A3" s="2" t="s">
        <v>1</v>
      </c>
      <c r="B3" s="2"/>
      <c r="C3" s="123">
        <v>1565</v>
      </c>
      <c r="D3" s="123"/>
      <c r="E3" s="123"/>
      <c r="F3" s="7"/>
      <c r="G3" s="7"/>
      <c r="H3" s="2"/>
      <c r="I3" s="123">
        <f>C3</f>
        <v>1565</v>
      </c>
      <c r="J3" s="123"/>
      <c r="K3" s="123"/>
      <c r="L3" s="7"/>
      <c r="M3" s="7"/>
      <c r="N3" s="2"/>
      <c r="O3" s="123">
        <f>I3</f>
        <v>1565</v>
      </c>
      <c r="P3" s="123"/>
      <c r="Q3" s="123"/>
      <c r="R3" s="7"/>
      <c r="S3" s="7"/>
      <c r="T3" s="2"/>
      <c r="U3" s="123">
        <f>O3</f>
        <v>1565</v>
      </c>
      <c r="V3" s="123"/>
      <c r="W3" s="123"/>
      <c r="X3" s="7"/>
      <c r="Y3" s="7"/>
      <c r="Z3" s="2"/>
      <c r="AA3" s="123">
        <f>U3</f>
        <v>1565</v>
      </c>
      <c r="AB3" s="123"/>
      <c r="AC3" s="123"/>
      <c r="AD3" s="7"/>
      <c r="AE3" s="7"/>
    </row>
    <row r="4" spans="1:34" ht="50.1" customHeight="1">
      <c r="A4" s="2"/>
      <c r="B4" s="2"/>
      <c r="C4" s="6" t="s">
        <v>2</v>
      </c>
      <c r="D4" s="53" t="s">
        <v>3</v>
      </c>
      <c r="E4" s="8" t="s">
        <v>4</v>
      </c>
      <c r="F4" s="5" t="s">
        <v>5</v>
      </c>
      <c r="G4" s="5" t="s">
        <v>6</v>
      </c>
      <c r="H4" s="2"/>
      <c r="I4" s="85" t="s">
        <v>2</v>
      </c>
      <c r="J4" s="53" t="s">
        <v>3</v>
      </c>
      <c r="K4" s="8" t="s">
        <v>4</v>
      </c>
      <c r="L4" s="5" t="s">
        <v>5</v>
      </c>
      <c r="M4" s="5" t="s">
        <v>6</v>
      </c>
      <c r="N4" s="2"/>
      <c r="O4" s="85" t="s">
        <v>2</v>
      </c>
      <c r="P4" s="53" t="s">
        <v>3</v>
      </c>
      <c r="Q4" s="8" t="s">
        <v>4</v>
      </c>
      <c r="R4" s="5" t="s">
        <v>5</v>
      </c>
      <c r="S4" s="5" t="s">
        <v>6</v>
      </c>
      <c r="T4" s="2"/>
      <c r="U4" s="85" t="s">
        <v>2</v>
      </c>
      <c r="V4" s="44" t="s">
        <v>3</v>
      </c>
      <c r="W4" s="8" t="s">
        <v>4</v>
      </c>
      <c r="X4" s="5" t="s">
        <v>5</v>
      </c>
      <c r="Y4" s="5" t="s">
        <v>6</v>
      </c>
      <c r="Z4" s="2"/>
      <c r="AA4" s="85" t="s">
        <v>2</v>
      </c>
      <c r="AB4" s="53" t="s">
        <v>3</v>
      </c>
      <c r="AC4" s="8" t="s">
        <v>4</v>
      </c>
      <c r="AD4" s="5" t="s">
        <v>5</v>
      </c>
      <c r="AE4" s="5" t="s">
        <v>6</v>
      </c>
      <c r="AF4" s="9"/>
      <c r="AG4" s="10"/>
      <c r="AH4" s="10"/>
    </row>
    <row r="5" spans="1:34" s="11" customFormat="1" ht="50.1" customHeight="1">
      <c r="A5" s="134" t="s">
        <v>7</v>
      </c>
      <c r="B5" s="135" t="s">
        <v>30</v>
      </c>
      <c r="C5" s="120" t="s">
        <v>144</v>
      </c>
      <c r="D5" s="121"/>
      <c r="E5" s="120"/>
      <c r="F5" s="120"/>
      <c r="G5" s="120"/>
      <c r="H5" s="119" t="s">
        <v>181</v>
      </c>
      <c r="I5" s="150" t="s">
        <v>109</v>
      </c>
      <c r="J5" s="155" t="s">
        <v>179</v>
      </c>
      <c r="K5" s="156" t="s">
        <v>205</v>
      </c>
      <c r="L5" s="156">
        <v>63</v>
      </c>
      <c r="M5" s="156">
        <v>3780</v>
      </c>
      <c r="N5" s="149" t="s">
        <v>26</v>
      </c>
      <c r="O5" s="150" t="s">
        <v>145</v>
      </c>
      <c r="P5" s="155"/>
      <c r="Q5" s="150"/>
      <c r="R5" s="156"/>
      <c r="S5" s="156"/>
      <c r="T5" s="149"/>
      <c r="U5" s="150"/>
      <c r="V5" s="161"/>
      <c r="W5" s="150"/>
      <c r="X5" s="150"/>
      <c r="Y5" s="150"/>
      <c r="Z5" s="149" t="s">
        <v>26</v>
      </c>
      <c r="AA5" s="150" t="s">
        <v>145</v>
      </c>
      <c r="AB5" s="155"/>
      <c r="AC5" s="150"/>
      <c r="AD5" s="122"/>
      <c r="AE5" s="122"/>
    </row>
    <row r="6" spans="1:34" s="11" customFormat="1" ht="50.1" customHeight="1">
      <c r="A6" s="134"/>
      <c r="B6" s="135"/>
      <c r="C6" s="120"/>
      <c r="D6" s="121"/>
      <c r="E6" s="120"/>
      <c r="F6" s="120"/>
      <c r="G6" s="120"/>
      <c r="H6" s="119"/>
      <c r="I6" s="150"/>
      <c r="J6" s="155"/>
      <c r="K6" s="156"/>
      <c r="L6" s="156"/>
      <c r="M6" s="156"/>
      <c r="N6" s="149"/>
      <c r="O6" s="150"/>
      <c r="P6" s="155"/>
      <c r="Q6" s="150"/>
      <c r="R6" s="156"/>
      <c r="S6" s="156"/>
      <c r="T6" s="149"/>
      <c r="U6" s="150"/>
      <c r="V6" s="161"/>
      <c r="W6" s="150"/>
      <c r="X6" s="150"/>
      <c r="Y6" s="150"/>
      <c r="Z6" s="149"/>
      <c r="AA6" s="150"/>
      <c r="AB6" s="155"/>
      <c r="AC6" s="150"/>
      <c r="AD6" s="122"/>
      <c r="AE6" s="122"/>
    </row>
    <row r="7" spans="1:34" s="15" customFormat="1" ht="50.1" customHeight="1">
      <c r="A7" s="145" t="s">
        <v>8</v>
      </c>
      <c r="B7" s="157" t="s">
        <v>234</v>
      </c>
      <c r="C7" s="13" t="s">
        <v>240</v>
      </c>
      <c r="D7" s="13" t="s">
        <v>119</v>
      </c>
      <c r="E7" s="14" t="s">
        <v>241</v>
      </c>
      <c r="F7" s="69">
        <v>310</v>
      </c>
      <c r="G7" s="68">
        <v>33480</v>
      </c>
      <c r="H7" s="147" t="s">
        <v>27</v>
      </c>
      <c r="I7" s="13" t="s">
        <v>138</v>
      </c>
      <c r="J7" s="13" t="s">
        <v>37</v>
      </c>
      <c r="K7" s="14" t="s">
        <v>95</v>
      </c>
      <c r="L7" s="14">
        <v>227</v>
      </c>
      <c r="M7" s="14">
        <v>20430</v>
      </c>
      <c r="N7" s="159" t="s">
        <v>182</v>
      </c>
      <c r="O7" s="13" t="s">
        <v>176</v>
      </c>
      <c r="P7" s="13" t="s">
        <v>175</v>
      </c>
      <c r="Q7" s="16">
        <v>126</v>
      </c>
      <c r="R7" s="14">
        <v>235</v>
      </c>
      <c r="S7" s="14">
        <f>R7*Q7</f>
        <v>29610</v>
      </c>
      <c r="T7" s="159" t="s">
        <v>185</v>
      </c>
      <c r="U7" s="13" t="s">
        <v>167</v>
      </c>
      <c r="V7" s="13" t="s">
        <v>34</v>
      </c>
      <c r="W7" s="16">
        <v>195</v>
      </c>
      <c r="X7" s="14">
        <v>38</v>
      </c>
      <c r="Y7" s="14">
        <f>X7*W7</f>
        <v>7410</v>
      </c>
      <c r="Z7" s="159" t="s">
        <v>188</v>
      </c>
      <c r="AA7" s="13" t="s">
        <v>58</v>
      </c>
      <c r="AB7" s="13" t="s">
        <v>33</v>
      </c>
      <c r="AC7" s="14" t="s">
        <v>96</v>
      </c>
      <c r="AD7" s="37">
        <v>222</v>
      </c>
      <c r="AE7" s="37">
        <v>15540</v>
      </c>
    </row>
    <row r="8" spans="1:34" s="15" customFormat="1" ht="50.1" customHeight="1">
      <c r="A8" s="146"/>
      <c r="B8" s="158"/>
      <c r="C8" s="13" t="s">
        <v>238</v>
      </c>
      <c r="D8" s="13" t="s">
        <v>34</v>
      </c>
      <c r="E8" s="14" t="s">
        <v>153</v>
      </c>
      <c r="F8" s="69">
        <v>47</v>
      </c>
      <c r="G8" s="68">
        <v>2350</v>
      </c>
      <c r="H8" s="148"/>
      <c r="I8" s="13" t="s">
        <v>48</v>
      </c>
      <c r="J8" s="13" t="s">
        <v>49</v>
      </c>
      <c r="K8" s="14" t="s">
        <v>43</v>
      </c>
      <c r="L8" s="14">
        <v>192</v>
      </c>
      <c r="M8" s="14">
        <v>288</v>
      </c>
      <c r="N8" s="160"/>
      <c r="O8" s="13" t="s">
        <v>106</v>
      </c>
      <c r="P8" s="13" t="s">
        <v>147</v>
      </c>
      <c r="Q8" s="16">
        <v>30</v>
      </c>
      <c r="R8" s="14">
        <v>80</v>
      </c>
      <c r="S8" s="14">
        <f>R8*Q8</f>
        <v>2400</v>
      </c>
      <c r="T8" s="160"/>
      <c r="U8" s="13" t="s">
        <v>146</v>
      </c>
      <c r="V8" s="13" t="s">
        <v>151</v>
      </c>
      <c r="W8" s="14" t="s">
        <v>129</v>
      </c>
      <c r="X8" s="14">
        <v>69</v>
      </c>
      <c r="Y8" s="14">
        <v>6900</v>
      </c>
      <c r="Z8" s="160"/>
      <c r="AA8" s="13" t="s">
        <v>206</v>
      </c>
      <c r="AB8" s="13" t="s">
        <v>115</v>
      </c>
      <c r="AC8" s="14" t="s">
        <v>193</v>
      </c>
      <c r="AD8" s="37">
        <v>210</v>
      </c>
      <c r="AE8" s="37">
        <v>10080</v>
      </c>
    </row>
    <row r="9" spans="1:34" s="15" customFormat="1" ht="50.1" customHeight="1">
      <c r="A9" s="146"/>
      <c r="B9" s="158"/>
      <c r="C9" s="13" t="s">
        <v>126</v>
      </c>
      <c r="D9" s="13" t="s">
        <v>235</v>
      </c>
      <c r="E9" s="14" t="s">
        <v>174</v>
      </c>
      <c r="F9" s="69">
        <v>38</v>
      </c>
      <c r="G9" s="68">
        <v>1520</v>
      </c>
      <c r="H9" s="148"/>
      <c r="I9" s="13" t="s">
        <v>47</v>
      </c>
      <c r="J9" s="13" t="s">
        <v>42</v>
      </c>
      <c r="K9" s="14" t="s">
        <v>43</v>
      </c>
      <c r="L9" s="14">
        <v>225</v>
      </c>
      <c r="M9" s="14">
        <v>338</v>
      </c>
      <c r="N9" s="160"/>
      <c r="O9" s="13" t="s">
        <v>157</v>
      </c>
      <c r="P9" s="13" t="s">
        <v>148</v>
      </c>
      <c r="Q9" s="16">
        <v>30</v>
      </c>
      <c r="R9" s="14">
        <v>87</v>
      </c>
      <c r="S9" s="14">
        <f>R9*Q9</f>
        <v>2610</v>
      </c>
      <c r="T9" s="160"/>
      <c r="U9" s="13" t="s">
        <v>177</v>
      </c>
      <c r="V9" s="13" t="s">
        <v>33</v>
      </c>
      <c r="W9" s="14" t="s">
        <v>38</v>
      </c>
      <c r="X9" s="14">
        <v>222</v>
      </c>
      <c r="Y9" s="14">
        <v>4440</v>
      </c>
      <c r="Z9" s="160"/>
      <c r="AA9" s="13" t="s">
        <v>197</v>
      </c>
      <c r="AB9" s="13" t="s">
        <v>198</v>
      </c>
      <c r="AC9" s="14" t="s">
        <v>60</v>
      </c>
      <c r="AD9" s="37">
        <v>79</v>
      </c>
      <c r="AE9" s="37">
        <v>2370</v>
      </c>
    </row>
    <row r="10" spans="1:34" s="15" customFormat="1" ht="50.1" customHeight="1">
      <c r="A10" s="146"/>
      <c r="B10" s="158"/>
      <c r="C10" s="13" t="s">
        <v>237</v>
      </c>
      <c r="D10" s="13" t="s">
        <v>198</v>
      </c>
      <c r="E10" s="14" t="s">
        <v>31</v>
      </c>
      <c r="F10" s="69">
        <v>79</v>
      </c>
      <c r="G10" s="68">
        <v>1185</v>
      </c>
      <c r="H10" s="148"/>
      <c r="I10" s="13" t="s">
        <v>130</v>
      </c>
      <c r="J10" s="13" t="s">
        <v>105</v>
      </c>
      <c r="K10" s="14" t="s">
        <v>124</v>
      </c>
      <c r="L10" s="14">
        <v>210</v>
      </c>
      <c r="M10" s="14">
        <v>210</v>
      </c>
      <c r="N10" s="160"/>
      <c r="O10" s="13" t="s">
        <v>158</v>
      </c>
      <c r="P10" s="13" t="s">
        <v>37</v>
      </c>
      <c r="Q10" s="14" t="s">
        <v>31</v>
      </c>
      <c r="R10" s="14">
        <v>91</v>
      </c>
      <c r="S10" s="14">
        <v>1365</v>
      </c>
      <c r="T10" s="160"/>
      <c r="U10" s="13" t="s">
        <v>197</v>
      </c>
      <c r="V10" s="13" t="s">
        <v>198</v>
      </c>
      <c r="W10" s="14" t="s">
        <v>38</v>
      </c>
      <c r="X10" s="14">
        <v>79</v>
      </c>
      <c r="Y10" s="14">
        <v>1580</v>
      </c>
      <c r="Z10" s="160"/>
      <c r="AA10" s="13" t="s">
        <v>220</v>
      </c>
      <c r="AB10" s="13" t="s">
        <v>151</v>
      </c>
      <c r="AC10" s="14" t="s">
        <v>92</v>
      </c>
      <c r="AD10" s="37">
        <v>252</v>
      </c>
      <c r="AE10" s="37">
        <v>1512</v>
      </c>
    </row>
    <row r="11" spans="1:34" s="15" customFormat="1" ht="50.1" customHeight="1">
      <c r="A11" s="146"/>
      <c r="B11" s="158"/>
      <c r="C11" s="13" t="s">
        <v>159</v>
      </c>
      <c r="D11" s="13" t="s">
        <v>151</v>
      </c>
      <c r="E11" s="14" t="s">
        <v>92</v>
      </c>
      <c r="F11" s="69">
        <v>252</v>
      </c>
      <c r="G11" s="68">
        <v>1512</v>
      </c>
      <c r="H11" s="148"/>
      <c r="I11" s="17"/>
      <c r="J11" s="17"/>
      <c r="K11" s="17"/>
      <c r="L11" s="17"/>
      <c r="M11" s="17"/>
      <c r="N11" s="160"/>
      <c r="O11" s="13" t="s">
        <v>216</v>
      </c>
      <c r="P11" s="13" t="s">
        <v>217</v>
      </c>
      <c r="Q11" s="14" t="s">
        <v>68</v>
      </c>
      <c r="R11" s="14">
        <v>300</v>
      </c>
      <c r="S11" s="14">
        <v>2400</v>
      </c>
      <c r="T11" s="160"/>
      <c r="U11" s="13" t="s">
        <v>149</v>
      </c>
      <c r="V11" s="13" t="s">
        <v>150</v>
      </c>
      <c r="W11" s="14" t="s">
        <v>44</v>
      </c>
      <c r="X11" s="14">
        <v>61</v>
      </c>
      <c r="Y11" s="14">
        <v>732</v>
      </c>
      <c r="Z11" s="160"/>
      <c r="AA11" s="13" t="s">
        <v>40</v>
      </c>
      <c r="AB11" s="13" t="s">
        <v>151</v>
      </c>
      <c r="AC11" s="14" t="s">
        <v>92</v>
      </c>
      <c r="AD11" s="37">
        <v>225</v>
      </c>
      <c r="AE11" s="37">
        <v>1350</v>
      </c>
    </row>
    <row r="12" spans="1:34" s="15" customFormat="1" ht="50.1" customHeight="1">
      <c r="A12" s="146"/>
      <c r="B12" s="158"/>
      <c r="C12" s="13" t="s">
        <v>160</v>
      </c>
      <c r="D12" s="13" t="s">
        <v>151</v>
      </c>
      <c r="E12" s="14" t="s">
        <v>92</v>
      </c>
      <c r="F12" s="69">
        <v>252</v>
      </c>
      <c r="G12" s="68">
        <v>1512</v>
      </c>
      <c r="H12" s="148"/>
      <c r="I12" s="17"/>
      <c r="J12" s="17"/>
      <c r="K12" s="17"/>
      <c r="L12" s="17"/>
      <c r="M12" s="17"/>
      <c r="N12" s="160"/>
      <c r="O12" s="13" t="s">
        <v>163</v>
      </c>
      <c r="P12" s="13" t="s">
        <v>42</v>
      </c>
      <c r="Q12" s="14" t="s">
        <v>117</v>
      </c>
      <c r="R12" s="14">
        <v>100</v>
      </c>
      <c r="S12" s="14">
        <v>120</v>
      </c>
      <c r="T12" s="160"/>
      <c r="U12" s="13" t="s">
        <v>207</v>
      </c>
      <c r="V12" s="13" t="s">
        <v>74</v>
      </c>
      <c r="W12" s="14" t="s">
        <v>91</v>
      </c>
      <c r="X12" s="14">
        <v>185</v>
      </c>
      <c r="Y12" s="14">
        <v>1110</v>
      </c>
      <c r="Z12" s="160"/>
      <c r="AA12" s="13" t="s">
        <v>169</v>
      </c>
      <c r="AB12" s="13" t="s">
        <v>93</v>
      </c>
      <c r="AC12" s="14" t="s">
        <v>208</v>
      </c>
      <c r="AD12" s="37">
        <v>225</v>
      </c>
      <c r="AE12" s="37">
        <v>1350</v>
      </c>
    </row>
    <row r="13" spans="1:34" s="15" customFormat="1" ht="50.1" customHeight="1">
      <c r="A13" s="146"/>
      <c r="B13" s="158"/>
      <c r="C13" s="13" t="s">
        <v>236</v>
      </c>
      <c r="D13" s="13" t="s">
        <v>101</v>
      </c>
      <c r="E13" s="14" t="s">
        <v>104</v>
      </c>
      <c r="F13" s="69">
        <v>160</v>
      </c>
      <c r="G13" s="68">
        <v>320</v>
      </c>
      <c r="H13" s="148"/>
      <c r="I13" s="17"/>
      <c r="J13" s="17"/>
      <c r="K13" s="17"/>
      <c r="L13" s="17"/>
      <c r="M13" s="17"/>
      <c r="N13" s="160"/>
      <c r="O13" s="13" t="s">
        <v>218</v>
      </c>
      <c r="P13" s="13" t="s">
        <v>164</v>
      </c>
      <c r="Q13" s="14" t="s">
        <v>54</v>
      </c>
      <c r="R13" s="14">
        <v>610</v>
      </c>
      <c r="S13" s="14">
        <v>610</v>
      </c>
      <c r="T13" s="160"/>
      <c r="U13" s="13" t="s">
        <v>128</v>
      </c>
      <c r="V13" s="13" t="s">
        <v>37</v>
      </c>
      <c r="W13" s="14" t="s">
        <v>92</v>
      </c>
      <c r="X13" s="14">
        <v>227</v>
      </c>
      <c r="Y13" s="14">
        <v>1362</v>
      </c>
      <c r="Z13" s="160"/>
      <c r="AA13" s="13" t="s">
        <v>149</v>
      </c>
      <c r="AB13" s="13" t="s">
        <v>150</v>
      </c>
      <c r="AC13" s="14" t="s">
        <v>72</v>
      </c>
      <c r="AD13" s="37">
        <v>61</v>
      </c>
      <c r="AE13" s="37">
        <v>305</v>
      </c>
    </row>
    <row r="14" spans="1:34" s="15" customFormat="1" ht="50.1" customHeight="1">
      <c r="A14" s="146"/>
      <c r="B14" s="158"/>
      <c r="C14" s="13" t="s">
        <v>64</v>
      </c>
      <c r="D14" s="13" t="s">
        <v>42</v>
      </c>
      <c r="E14" s="14" t="s">
        <v>50</v>
      </c>
      <c r="F14" s="69">
        <v>100</v>
      </c>
      <c r="G14" s="68">
        <v>100</v>
      </c>
      <c r="H14" s="148"/>
      <c r="I14" s="17"/>
      <c r="J14" s="17"/>
      <c r="K14" s="17"/>
      <c r="L14" s="17"/>
      <c r="M14" s="17"/>
      <c r="N14" s="160"/>
      <c r="O14" s="17"/>
      <c r="P14" s="17"/>
      <c r="Q14" s="17"/>
      <c r="R14" s="17"/>
      <c r="S14" s="17"/>
      <c r="T14" s="160"/>
      <c r="U14" s="13" t="s">
        <v>210</v>
      </c>
      <c r="V14" s="13" t="s">
        <v>65</v>
      </c>
      <c r="W14" s="14" t="s">
        <v>92</v>
      </c>
      <c r="X14" s="14">
        <v>148</v>
      </c>
      <c r="Y14" s="14">
        <v>888</v>
      </c>
      <c r="Z14" s="160"/>
      <c r="AA14" s="13" t="s">
        <v>152</v>
      </c>
      <c r="AB14" s="13" t="s">
        <v>45</v>
      </c>
      <c r="AC14" s="14" t="s">
        <v>94</v>
      </c>
      <c r="AD14" s="37">
        <v>260</v>
      </c>
      <c r="AE14" s="37">
        <v>1040</v>
      </c>
    </row>
    <row r="15" spans="1:34" s="15" customFormat="1" ht="50.1" customHeight="1">
      <c r="A15" s="146"/>
      <c r="B15" s="158"/>
      <c r="C15" s="13" t="s">
        <v>62</v>
      </c>
      <c r="D15" s="13" t="s">
        <v>42</v>
      </c>
      <c r="E15" s="14" t="s">
        <v>50</v>
      </c>
      <c r="F15" s="69">
        <v>225</v>
      </c>
      <c r="G15" s="68">
        <v>225</v>
      </c>
      <c r="H15" s="148"/>
      <c r="I15" s="17"/>
      <c r="J15" s="17"/>
      <c r="K15" s="17"/>
      <c r="L15" s="17"/>
      <c r="M15" s="17"/>
      <c r="N15" s="160"/>
      <c r="O15" s="17"/>
      <c r="P15" s="17"/>
      <c r="Q15" s="17"/>
      <c r="R15" s="17"/>
      <c r="S15" s="17"/>
      <c r="T15" s="160"/>
      <c r="U15" s="13" t="s">
        <v>116</v>
      </c>
      <c r="V15" s="13" t="s">
        <v>53</v>
      </c>
      <c r="W15" s="14" t="s">
        <v>71</v>
      </c>
      <c r="X15" s="14">
        <v>195</v>
      </c>
      <c r="Y15" s="14">
        <v>390</v>
      </c>
      <c r="Z15" s="160"/>
      <c r="AA15" s="17"/>
      <c r="AB15" s="17"/>
      <c r="AC15" s="17"/>
      <c r="AD15" s="38"/>
      <c r="AE15" s="38"/>
    </row>
    <row r="16" spans="1:34" s="15" customFormat="1" ht="50.1" customHeight="1">
      <c r="A16" s="146"/>
      <c r="B16" s="158"/>
      <c r="C16" s="17"/>
      <c r="D16" s="17"/>
      <c r="E16" s="17"/>
      <c r="F16" s="69"/>
      <c r="G16" s="69"/>
      <c r="H16" s="148"/>
      <c r="I16" s="17"/>
      <c r="J16" s="17"/>
      <c r="K16" s="17"/>
      <c r="L16" s="17"/>
      <c r="M16" s="17"/>
      <c r="N16" s="160"/>
      <c r="O16" s="17"/>
      <c r="P16" s="17"/>
      <c r="Q16" s="17"/>
      <c r="R16" s="17"/>
      <c r="S16" s="17"/>
      <c r="T16" s="160"/>
      <c r="U16" s="13" t="s">
        <v>199</v>
      </c>
      <c r="V16" s="13" t="s">
        <v>200</v>
      </c>
      <c r="W16" s="14" t="s">
        <v>201</v>
      </c>
      <c r="X16" s="14">
        <v>185</v>
      </c>
      <c r="Y16" s="14">
        <v>370</v>
      </c>
      <c r="Z16" s="160"/>
      <c r="AA16" s="17"/>
      <c r="AB16" s="17"/>
      <c r="AC16" s="17"/>
      <c r="AD16" s="38"/>
      <c r="AE16" s="38"/>
    </row>
    <row r="17" spans="1:31" s="15" customFormat="1" ht="50.1" customHeight="1">
      <c r="A17" s="146"/>
      <c r="B17" s="158"/>
      <c r="C17" s="17"/>
      <c r="D17" s="17"/>
      <c r="E17" s="17"/>
      <c r="F17" s="69"/>
      <c r="G17" s="69"/>
      <c r="H17" s="148"/>
      <c r="I17" s="17"/>
      <c r="J17" s="17"/>
      <c r="K17" s="17"/>
      <c r="L17" s="17"/>
      <c r="M17" s="17"/>
      <c r="N17" s="160"/>
      <c r="O17" s="17"/>
      <c r="P17" s="17"/>
      <c r="Q17" s="17"/>
      <c r="R17" s="17"/>
      <c r="S17" s="17"/>
      <c r="T17" s="160"/>
      <c r="U17" s="13" t="s">
        <v>51</v>
      </c>
      <c r="V17" s="13" t="s">
        <v>52</v>
      </c>
      <c r="W17" s="14" t="s">
        <v>43</v>
      </c>
      <c r="X17" s="14">
        <v>1550</v>
      </c>
      <c r="Y17" s="14">
        <v>2325</v>
      </c>
      <c r="Z17" s="160"/>
      <c r="AA17" s="17"/>
      <c r="AB17" s="17"/>
      <c r="AC17" s="17"/>
      <c r="AD17" s="38"/>
      <c r="AE17" s="38"/>
    </row>
    <row r="18" spans="1:31" s="15" customFormat="1" ht="50.1" customHeight="1">
      <c r="A18" s="145" t="s">
        <v>9</v>
      </c>
      <c r="B18" s="147" t="s">
        <v>140</v>
      </c>
      <c r="C18" s="31" t="s">
        <v>56</v>
      </c>
      <c r="D18" s="31" t="s">
        <v>57</v>
      </c>
      <c r="E18" s="77">
        <v>110</v>
      </c>
      <c r="F18" s="37">
        <v>73</v>
      </c>
      <c r="G18" s="37">
        <f>F18*E18</f>
        <v>8030</v>
      </c>
      <c r="H18" s="147" t="s">
        <v>28</v>
      </c>
      <c r="I18" s="13" t="s">
        <v>35</v>
      </c>
      <c r="J18" s="13" t="s">
        <v>36</v>
      </c>
      <c r="K18" s="14" t="s">
        <v>129</v>
      </c>
      <c r="L18" s="14">
        <v>97</v>
      </c>
      <c r="M18" s="14">
        <v>9700</v>
      </c>
      <c r="N18" s="159" t="s">
        <v>183</v>
      </c>
      <c r="O18" s="13" t="s">
        <v>146</v>
      </c>
      <c r="P18" s="13" t="s">
        <v>151</v>
      </c>
      <c r="Q18" s="16">
        <v>110</v>
      </c>
      <c r="R18" s="14">
        <v>69</v>
      </c>
      <c r="S18" s="14">
        <f>R18*Q18</f>
        <v>7590</v>
      </c>
      <c r="T18" s="159" t="s">
        <v>186</v>
      </c>
      <c r="U18" s="13" t="s">
        <v>215</v>
      </c>
      <c r="V18" s="13" t="s">
        <v>32</v>
      </c>
      <c r="W18" s="14" t="s">
        <v>211</v>
      </c>
      <c r="X18" s="14">
        <v>160</v>
      </c>
      <c r="Y18" s="14">
        <v>26080</v>
      </c>
      <c r="Z18" s="159" t="s">
        <v>212</v>
      </c>
      <c r="AA18" s="13" t="s">
        <v>106</v>
      </c>
      <c r="AB18" s="13" t="s">
        <v>147</v>
      </c>
      <c r="AC18" s="14" t="s">
        <v>165</v>
      </c>
      <c r="AD18" s="37">
        <v>80</v>
      </c>
      <c r="AE18" s="37">
        <v>11600</v>
      </c>
    </row>
    <row r="19" spans="1:31" s="15" customFormat="1" ht="50.1" customHeight="1">
      <c r="A19" s="146"/>
      <c r="B19" s="148"/>
      <c r="C19" s="31" t="s">
        <v>197</v>
      </c>
      <c r="D19" s="31" t="s">
        <v>198</v>
      </c>
      <c r="E19" s="77">
        <v>15</v>
      </c>
      <c r="F19" s="37">
        <v>79</v>
      </c>
      <c r="G19" s="37">
        <f>F19*E19</f>
        <v>1185</v>
      </c>
      <c r="H19" s="148"/>
      <c r="I19" s="13" t="s">
        <v>197</v>
      </c>
      <c r="J19" s="13" t="s">
        <v>198</v>
      </c>
      <c r="K19" s="14" t="s">
        <v>90</v>
      </c>
      <c r="L19" s="14">
        <v>79</v>
      </c>
      <c r="M19" s="14">
        <v>1422</v>
      </c>
      <c r="N19" s="160"/>
      <c r="O19" s="13" t="s">
        <v>154</v>
      </c>
      <c r="P19" s="13" t="s">
        <v>61</v>
      </c>
      <c r="Q19" s="14" t="s">
        <v>92</v>
      </c>
      <c r="R19" s="14">
        <v>115</v>
      </c>
      <c r="S19" s="14">
        <v>690</v>
      </c>
      <c r="T19" s="160"/>
      <c r="U19" s="13" t="s">
        <v>46</v>
      </c>
      <c r="V19" s="13" t="s">
        <v>42</v>
      </c>
      <c r="W19" s="14" t="s">
        <v>117</v>
      </c>
      <c r="X19" s="14">
        <v>100</v>
      </c>
      <c r="Y19" s="14">
        <v>120</v>
      </c>
      <c r="Z19" s="160"/>
      <c r="AA19" s="13" t="s">
        <v>39</v>
      </c>
      <c r="AB19" s="13" t="s">
        <v>33</v>
      </c>
      <c r="AC19" s="14" t="s">
        <v>44</v>
      </c>
      <c r="AD19" s="37">
        <v>222</v>
      </c>
      <c r="AE19" s="37">
        <v>2664</v>
      </c>
    </row>
    <row r="20" spans="1:31" s="15" customFormat="1" ht="50.1" customHeight="1">
      <c r="A20" s="146"/>
      <c r="B20" s="148"/>
      <c r="C20" s="31" t="s">
        <v>149</v>
      </c>
      <c r="D20" s="31" t="s">
        <v>150</v>
      </c>
      <c r="E20" s="32" t="s">
        <v>89</v>
      </c>
      <c r="F20" s="37">
        <v>61</v>
      </c>
      <c r="G20" s="37">
        <v>427</v>
      </c>
      <c r="H20" s="148"/>
      <c r="I20" s="13" t="s">
        <v>102</v>
      </c>
      <c r="J20" s="13" t="s">
        <v>103</v>
      </c>
      <c r="K20" s="14" t="s">
        <v>31</v>
      </c>
      <c r="L20" s="14">
        <v>115</v>
      </c>
      <c r="M20" s="14">
        <v>1725</v>
      </c>
      <c r="N20" s="160"/>
      <c r="O20" s="13" t="s">
        <v>219</v>
      </c>
      <c r="P20" s="13" t="s">
        <v>98</v>
      </c>
      <c r="Q20" s="89">
        <v>6</v>
      </c>
      <c r="R20" s="14">
        <v>555</v>
      </c>
      <c r="S20" s="14">
        <f>R20*Q20</f>
        <v>3330</v>
      </c>
      <c r="T20" s="160"/>
      <c r="U20" s="13" t="s">
        <v>62</v>
      </c>
      <c r="V20" s="13" t="s">
        <v>42</v>
      </c>
      <c r="W20" s="14" t="s">
        <v>50</v>
      </c>
      <c r="X20" s="14">
        <v>225</v>
      </c>
      <c r="Y20" s="14">
        <v>225</v>
      </c>
      <c r="Z20" s="160"/>
      <c r="AA20" s="13" t="s">
        <v>231</v>
      </c>
      <c r="AB20" s="13" t="s">
        <v>232</v>
      </c>
      <c r="AC20" s="89">
        <v>15</v>
      </c>
      <c r="AD20" s="68">
        <v>102</v>
      </c>
      <c r="AE20" s="68">
        <f>AD20*AC20</f>
        <v>1530</v>
      </c>
    </row>
    <row r="21" spans="1:31" s="15" customFormat="1" ht="50.1" customHeight="1">
      <c r="A21" s="146"/>
      <c r="B21" s="148"/>
      <c r="C21" s="31" t="s">
        <v>141</v>
      </c>
      <c r="D21" s="31" t="s">
        <v>75</v>
      </c>
      <c r="E21" s="32" t="s">
        <v>142</v>
      </c>
      <c r="F21" s="37">
        <v>145</v>
      </c>
      <c r="G21" s="37">
        <v>580</v>
      </c>
      <c r="H21" s="148"/>
      <c r="I21" s="13" t="s">
        <v>59</v>
      </c>
      <c r="J21" s="13" t="s">
        <v>55</v>
      </c>
      <c r="K21" s="14" t="s">
        <v>97</v>
      </c>
      <c r="L21" s="14">
        <v>167</v>
      </c>
      <c r="M21" s="14">
        <v>1670</v>
      </c>
      <c r="N21" s="160"/>
      <c r="O21" s="13" t="s">
        <v>62</v>
      </c>
      <c r="P21" s="13" t="s">
        <v>42</v>
      </c>
      <c r="Q21" s="14" t="s">
        <v>117</v>
      </c>
      <c r="R21" s="14">
        <v>225</v>
      </c>
      <c r="S21" s="14">
        <v>270</v>
      </c>
      <c r="T21" s="160"/>
      <c r="U21" s="13" t="s">
        <v>130</v>
      </c>
      <c r="V21" s="13" t="s">
        <v>105</v>
      </c>
      <c r="W21" s="14" t="s">
        <v>124</v>
      </c>
      <c r="X21" s="14">
        <v>210</v>
      </c>
      <c r="Y21" s="14">
        <v>210</v>
      </c>
      <c r="Z21" s="160"/>
      <c r="AA21" s="13" t="s">
        <v>149</v>
      </c>
      <c r="AB21" s="13" t="s">
        <v>150</v>
      </c>
      <c r="AC21" s="14" t="s">
        <v>92</v>
      </c>
      <c r="AD21" s="37">
        <v>61</v>
      </c>
      <c r="AE21" s="37">
        <v>366</v>
      </c>
    </row>
    <row r="22" spans="1:31" s="15" customFormat="1" ht="50.1" customHeight="1">
      <c r="A22" s="146"/>
      <c r="B22" s="148"/>
      <c r="C22" s="31" t="s">
        <v>48</v>
      </c>
      <c r="D22" s="31" t="s">
        <v>49</v>
      </c>
      <c r="E22" s="32" t="s">
        <v>50</v>
      </c>
      <c r="F22" s="37">
        <v>192</v>
      </c>
      <c r="G22" s="37">
        <v>192</v>
      </c>
      <c r="H22" s="148"/>
      <c r="I22" s="13" t="s">
        <v>172</v>
      </c>
      <c r="J22" s="13" t="s">
        <v>122</v>
      </c>
      <c r="K22" s="14" t="s">
        <v>123</v>
      </c>
      <c r="L22" s="14">
        <v>698</v>
      </c>
      <c r="M22" s="14">
        <v>2792</v>
      </c>
      <c r="N22" s="160"/>
      <c r="O22" s="90"/>
      <c r="P22" s="90"/>
      <c r="Q22" s="90"/>
      <c r="R22" s="90"/>
      <c r="S22" s="90"/>
      <c r="T22" s="160"/>
      <c r="U22" s="17"/>
      <c r="V22" s="17"/>
      <c r="W22" s="17"/>
      <c r="X22" s="17"/>
      <c r="Y22" s="17"/>
      <c r="Z22" s="160"/>
      <c r="AA22" s="13" t="s">
        <v>99</v>
      </c>
      <c r="AB22" s="13" t="s">
        <v>74</v>
      </c>
      <c r="AC22" s="14" t="s">
        <v>173</v>
      </c>
      <c r="AD22" s="37">
        <v>240</v>
      </c>
      <c r="AE22" s="37">
        <v>960</v>
      </c>
    </row>
    <row r="23" spans="1:31" s="15" customFormat="1" ht="50.1" customHeight="1">
      <c r="A23" s="146"/>
      <c r="B23" s="148"/>
      <c r="C23" s="33"/>
      <c r="D23" s="33"/>
      <c r="E23" s="33"/>
      <c r="F23" s="38"/>
      <c r="G23" s="38"/>
      <c r="H23" s="148"/>
      <c r="I23" s="13" t="s">
        <v>100</v>
      </c>
      <c r="J23" s="13" t="s">
        <v>101</v>
      </c>
      <c r="K23" s="14" t="s">
        <v>104</v>
      </c>
      <c r="L23" s="14">
        <v>160</v>
      </c>
      <c r="M23" s="14">
        <v>320</v>
      </c>
      <c r="N23" s="160"/>
      <c r="O23" s="17"/>
      <c r="P23" s="17"/>
      <c r="Q23" s="17"/>
      <c r="R23" s="17"/>
      <c r="S23" s="17"/>
      <c r="T23" s="160"/>
      <c r="U23" s="17"/>
      <c r="V23" s="17"/>
      <c r="W23" s="17"/>
      <c r="X23" s="17"/>
      <c r="Y23" s="17"/>
      <c r="Z23" s="160"/>
      <c r="AA23" s="13" t="s">
        <v>170</v>
      </c>
      <c r="AB23" s="13" t="s">
        <v>171</v>
      </c>
      <c r="AC23" s="14" t="s">
        <v>71</v>
      </c>
      <c r="AD23" s="37">
        <v>400</v>
      </c>
      <c r="AE23" s="37">
        <v>800</v>
      </c>
    </row>
    <row r="24" spans="1:31" s="15" customFormat="1" ht="50.1" customHeight="1">
      <c r="A24" s="146"/>
      <c r="B24" s="148"/>
      <c r="C24" s="33"/>
      <c r="D24" s="33"/>
      <c r="E24" s="33"/>
      <c r="F24" s="38"/>
      <c r="G24" s="38"/>
      <c r="H24" s="148"/>
      <c r="I24" s="17"/>
      <c r="J24" s="17"/>
      <c r="K24" s="17"/>
      <c r="L24" s="17"/>
      <c r="M24" s="17"/>
      <c r="N24" s="160"/>
      <c r="O24" s="17"/>
      <c r="P24" s="17"/>
      <c r="Q24" s="17"/>
      <c r="R24" s="17"/>
      <c r="S24" s="17"/>
      <c r="T24" s="160"/>
      <c r="U24" s="17"/>
      <c r="V24" s="17"/>
      <c r="W24" s="17"/>
      <c r="X24" s="17"/>
      <c r="Y24" s="17"/>
      <c r="Z24" s="160"/>
      <c r="AA24" s="13" t="s">
        <v>62</v>
      </c>
      <c r="AB24" s="13" t="s">
        <v>42</v>
      </c>
      <c r="AC24" s="14" t="s">
        <v>117</v>
      </c>
      <c r="AD24" s="37">
        <v>225</v>
      </c>
      <c r="AE24" s="37">
        <v>270</v>
      </c>
    </row>
    <row r="25" spans="1:31" s="15" customFormat="1" ht="50.1" customHeight="1">
      <c r="A25" s="146"/>
      <c r="B25" s="148"/>
      <c r="C25" s="33"/>
      <c r="D25" s="33"/>
      <c r="E25" s="33"/>
      <c r="F25" s="38"/>
      <c r="G25" s="38"/>
      <c r="H25" s="148"/>
      <c r="I25" s="17"/>
      <c r="J25" s="17"/>
      <c r="K25" s="17"/>
      <c r="L25" s="17"/>
      <c r="M25" s="17"/>
      <c r="N25" s="160"/>
      <c r="O25" s="17"/>
      <c r="P25" s="17"/>
      <c r="Q25" s="17"/>
      <c r="R25" s="17"/>
      <c r="S25" s="17"/>
      <c r="T25" s="160"/>
      <c r="U25" s="17"/>
      <c r="V25" s="17"/>
      <c r="W25" s="17"/>
      <c r="X25" s="17"/>
      <c r="Y25" s="17"/>
      <c r="Z25" s="160"/>
      <c r="AA25" s="91"/>
      <c r="AB25" s="91"/>
      <c r="AC25" s="92"/>
      <c r="AD25" s="60"/>
      <c r="AE25" s="60"/>
    </row>
    <row r="26" spans="1:31" s="15" customFormat="1" ht="50.1" customHeight="1">
      <c r="A26" s="145" t="s">
        <v>10</v>
      </c>
      <c r="B26" s="151" t="s">
        <v>194</v>
      </c>
      <c r="C26" s="31" t="s">
        <v>233</v>
      </c>
      <c r="D26" s="31" t="s">
        <v>195</v>
      </c>
      <c r="E26" s="32" t="s">
        <v>196</v>
      </c>
      <c r="F26" s="37">
        <v>75</v>
      </c>
      <c r="G26" s="37">
        <v>9750</v>
      </c>
      <c r="H26" s="151" t="s">
        <v>63</v>
      </c>
      <c r="I26" s="88" t="s">
        <v>107</v>
      </c>
      <c r="J26" s="88" t="s">
        <v>78</v>
      </c>
      <c r="K26" s="14" t="s">
        <v>87</v>
      </c>
      <c r="L26" s="14">
        <v>20</v>
      </c>
      <c r="M26" s="14">
        <v>2600</v>
      </c>
      <c r="N26" s="162" t="s">
        <v>63</v>
      </c>
      <c r="O26" s="88" t="s">
        <v>108</v>
      </c>
      <c r="P26" s="88" t="s">
        <v>79</v>
      </c>
      <c r="Q26" s="14" t="s">
        <v>87</v>
      </c>
      <c r="R26" s="14">
        <v>20</v>
      </c>
      <c r="S26" s="14">
        <v>2600</v>
      </c>
      <c r="T26" s="159"/>
      <c r="U26" s="17"/>
      <c r="V26" s="17"/>
      <c r="W26" s="17"/>
      <c r="X26" s="17"/>
      <c r="Y26" s="17"/>
      <c r="Z26" s="162" t="s">
        <v>63</v>
      </c>
      <c r="AA26" s="88" t="s">
        <v>137</v>
      </c>
      <c r="AB26" s="88" t="s">
        <v>78</v>
      </c>
      <c r="AC26" s="14" t="s">
        <v>87</v>
      </c>
      <c r="AD26" s="32">
        <v>20</v>
      </c>
      <c r="AE26" s="32">
        <v>2600</v>
      </c>
    </row>
    <row r="27" spans="1:31" s="15" customFormat="1" ht="50.1" customHeight="1">
      <c r="A27" s="146"/>
      <c r="B27" s="135"/>
      <c r="C27" s="31" t="s">
        <v>64</v>
      </c>
      <c r="D27" s="31" t="s">
        <v>42</v>
      </c>
      <c r="E27" s="32" t="s">
        <v>43</v>
      </c>
      <c r="F27" s="37">
        <v>100</v>
      </c>
      <c r="G27" s="37">
        <v>150</v>
      </c>
      <c r="H27" s="135"/>
      <c r="I27" s="13" t="s">
        <v>64</v>
      </c>
      <c r="J27" s="13" t="s">
        <v>42</v>
      </c>
      <c r="K27" s="14" t="s">
        <v>43</v>
      </c>
      <c r="L27" s="14">
        <v>100</v>
      </c>
      <c r="M27" s="14">
        <v>150</v>
      </c>
      <c r="N27" s="149"/>
      <c r="O27" s="13" t="s">
        <v>64</v>
      </c>
      <c r="P27" s="13" t="s">
        <v>42</v>
      </c>
      <c r="Q27" s="14" t="s">
        <v>43</v>
      </c>
      <c r="R27" s="14">
        <v>100</v>
      </c>
      <c r="S27" s="14">
        <v>150</v>
      </c>
      <c r="T27" s="160"/>
      <c r="U27" s="17"/>
      <c r="V27" s="17"/>
      <c r="W27" s="17"/>
      <c r="X27" s="17"/>
      <c r="Y27" s="17"/>
      <c r="Z27" s="149"/>
      <c r="AA27" s="13" t="s">
        <v>64</v>
      </c>
      <c r="AB27" s="13" t="s">
        <v>42</v>
      </c>
      <c r="AC27" s="14" t="s">
        <v>43</v>
      </c>
      <c r="AD27" s="37">
        <v>100</v>
      </c>
      <c r="AE27" s="37">
        <v>150</v>
      </c>
    </row>
    <row r="28" spans="1:31" s="15" customFormat="1" ht="50.1" customHeight="1">
      <c r="A28" s="145" t="s">
        <v>11</v>
      </c>
      <c r="B28" s="147" t="s">
        <v>180</v>
      </c>
      <c r="C28" s="31" t="s">
        <v>213</v>
      </c>
      <c r="D28" s="31" t="s">
        <v>147</v>
      </c>
      <c r="E28" s="32" t="s">
        <v>60</v>
      </c>
      <c r="F28" s="37">
        <v>105</v>
      </c>
      <c r="G28" s="37">
        <v>3150</v>
      </c>
      <c r="H28" s="147" t="s">
        <v>29</v>
      </c>
      <c r="I28" s="13" t="s">
        <v>56</v>
      </c>
      <c r="J28" s="13" t="s">
        <v>57</v>
      </c>
      <c r="K28" s="14" t="s">
        <v>31</v>
      </c>
      <c r="L28" s="14">
        <v>73</v>
      </c>
      <c r="M28" s="14">
        <v>1095</v>
      </c>
      <c r="N28" s="159" t="s">
        <v>184</v>
      </c>
      <c r="O28" s="13" t="s">
        <v>191</v>
      </c>
      <c r="P28" s="13" t="s">
        <v>192</v>
      </c>
      <c r="Q28" s="14" t="s">
        <v>131</v>
      </c>
      <c r="R28" s="14">
        <v>75</v>
      </c>
      <c r="S28" s="14">
        <v>3375</v>
      </c>
      <c r="T28" s="159" t="s">
        <v>187</v>
      </c>
      <c r="U28" s="13" t="s">
        <v>166</v>
      </c>
      <c r="V28" s="13" t="s">
        <v>214</v>
      </c>
      <c r="W28" s="14" t="s">
        <v>153</v>
      </c>
      <c r="X28" s="14">
        <v>45</v>
      </c>
      <c r="Y28" s="14">
        <v>2250</v>
      </c>
      <c r="Z28" s="159" t="s">
        <v>189</v>
      </c>
      <c r="AA28" s="13" t="s">
        <v>139</v>
      </c>
      <c r="AB28" s="13" t="s">
        <v>53</v>
      </c>
      <c r="AC28" s="14" t="s">
        <v>132</v>
      </c>
      <c r="AD28" s="37">
        <v>850</v>
      </c>
      <c r="AE28" s="37">
        <v>2040</v>
      </c>
    </row>
    <row r="29" spans="1:31" s="15" customFormat="1" ht="50.1" customHeight="1">
      <c r="A29" s="146"/>
      <c r="B29" s="148"/>
      <c r="C29" s="31" t="s">
        <v>86</v>
      </c>
      <c r="D29" s="31" t="s">
        <v>115</v>
      </c>
      <c r="E29" s="77">
        <v>21</v>
      </c>
      <c r="F29" s="37">
        <v>95</v>
      </c>
      <c r="G29" s="37">
        <f>F29*E29</f>
        <v>1995</v>
      </c>
      <c r="H29" s="148"/>
      <c r="I29" s="13" t="s">
        <v>67</v>
      </c>
      <c r="J29" s="13" t="s">
        <v>33</v>
      </c>
      <c r="K29" s="14" t="s">
        <v>41</v>
      </c>
      <c r="L29" s="14">
        <v>60</v>
      </c>
      <c r="M29" s="14">
        <v>480</v>
      </c>
      <c r="N29" s="160"/>
      <c r="O29" s="13" t="s">
        <v>230</v>
      </c>
      <c r="P29" s="13" t="s">
        <v>228</v>
      </c>
      <c r="Q29" s="14" t="s">
        <v>90</v>
      </c>
      <c r="R29" s="14">
        <v>165</v>
      </c>
      <c r="S29" s="14">
        <v>2970</v>
      </c>
      <c r="T29" s="160"/>
      <c r="U29" s="13" t="s">
        <v>120</v>
      </c>
      <c r="V29" s="13" t="s">
        <v>66</v>
      </c>
      <c r="W29" s="16">
        <v>20</v>
      </c>
      <c r="X29" s="14">
        <v>145</v>
      </c>
      <c r="Y29" s="14">
        <f>X29*W29</f>
        <v>2900</v>
      </c>
      <c r="Z29" s="160"/>
      <c r="AA29" s="13" t="s">
        <v>155</v>
      </c>
      <c r="AB29" s="13" t="s">
        <v>53</v>
      </c>
      <c r="AC29" s="14" t="s">
        <v>71</v>
      </c>
      <c r="AD29" s="37">
        <v>120</v>
      </c>
      <c r="AE29" s="37">
        <v>240</v>
      </c>
    </row>
    <row r="30" spans="1:31" s="15" customFormat="1" ht="50.1" customHeight="1">
      <c r="A30" s="146"/>
      <c r="B30" s="148"/>
      <c r="C30" s="31" t="s">
        <v>73</v>
      </c>
      <c r="D30" s="31" t="s">
        <v>74</v>
      </c>
      <c r="E30" s="32" t="s">
        <v>71</v>
      </c>
      <c r="F30" s="37">
        <v>290</v>
      </c>
      <c r="G30" s="37">
        <v>580</v>
      </c>
      <c r="H30" s="148"/>
      <c r="I30" s="13" t="s">
        <v>133</v>
      </c>
      <c r="J30" s="13" t="s">
        <v>74</v>
      </c>
      <c r="K30" s="14" t="s">
        <v>91</v>
      </c>
      <c r="L30" s="14">
        <v>185</v>
      </c>
      <c r="M30" s="14">
        <v>1110</v>
      </c>
      <c r="N30" s="160"/>
      <c r="O30" s="13" t="s">
        <v>64</v>
      </c>
      <c r="P30" s="13" t="s">
        <v>42</v>
      </c>
      <c r="Q30" s="14" t="s">
        <v>43</v>
      </c>
      <c r="R30" s="14">
        <v>100</v>
      </c>
      <c r="S30" s="14">
        <v>150</v>
      </c>
      <c r="T30" s="160"/>
      <c r="U30" s="13" t="s">
        <v>118</v>
      </c>
      <c r="V30" s="13" t="s">
        <v>37</v>
      </c>
      <c r="W30" s="14" t="s">
        <v>31</v>
      </c>
      <c r="X30" s="14">
        <v>101</v>
      </c>
      <c r="Y30" s="14">
        <v>1515</v>
      </c>
      <c r="Z30" s="160"/>
      <c r="AA30" s="13" t="s">
        <v>73</v>
      </c>
      <c r="AB30" s="13" t="s">
        <v>74</v>
      </c>
      <c r="AC30" s="14" t="s">
        <v>71</v>
      </c>
      <c r="AD30" s="37">
        <v>290</v>
      </c>
      <c r="AE30" s="37">
        <v>580</v>
      </c>
    </row>
    <row r="31" spans="1:31" s="15" customFormat="1" ht="50.1" customHeight="1">
      <c r="A31" s="146"/>
      <c r="B31" s="148"/>
      <c r="C31" s="31" t="s">
        <v>46</v>
      </c>
      <c r="D31" s="31" t="s">
        <v>42</v>
      </c>
      <c r="E31" s="32" t="s">
        <v>117</v>
      </c>
      <c r="F31" s="37">
        <v>100</v>
      </c>
      <c r="G31" s="37">
        <v>120</v>
      </c>
      <c r="H31" s="148"/>
      <c r="I31" s="13" t="s">
        <v>64</v>
      </c>
      <c r="J31" s="13" t="s">
        <v>42</v>
      </c>
      <c r="K31" s="14" t="s">
        <v>50</v>
      </c>
      <c r="L31" s="14">
        <v>100</v>
      </c>
      <c r="M31" s="14">
        <v>100</v>
      </c>
      <c r="N31" s="160"/>
      <c r="O31" s="17"/>
      <c r="P31" s="17"/>
      <c r="Q31" s="17"/>
      <c r="R31" s="17"/>
      <c r="S31" s="17"/>
      <c r="T31" s="160"/>
      <c r="U31" s="13" t="s">
        <v>134</v>
      </c>
      <c r="V31" s="13" t="s">
        <v>121</v>
      </c>
      <c r="W31" s="14" t="s">
        <v>31</v>
      </c>
      <c r="X31" s="14">
        <v>264</v>
      </c>
      <c r="Y31" s="14">
        <v>3960</v>
      </c>
      <c r="Z31" s="160"/>
      <c r="AA31" s="13" t="s">
        <v>143</v>
      </c>
      <c r="AB31" s="13" t="s">
        <v>53</v>
      </c>
      <c r="AC31" s="14" t="s">
        <v>136</v>
      </c>
      <c r="AD31" s="37">
        <v>400</v>
      </c>
      <c r="AE31" s="37">
        <v>800</v>
      </c>
    </row>
    <row r="32" spans="1:31" s="15" customFormat="1" ht="50.1" customHeight="1">
      <c r="A32" s="146"/>
      <c r="B32" s="148"/>
      <c r="C32" s="38"/>
      <c r="D32" s="38"/>
      <c r="E32" s="38"/>
      <c r="F32" s="38"/>
      <c r="G32" s="38"/>
      <c r="H32" s="148"/>
      <c r="I32" s="13" t="s">
        <v>48</v>
      </c>
      <c r="J32" s="13" t="s">
        <v>49</v>
      </c>
      <c r="K32" s="14" t="s">
        <v>125</v>
      </c>
      <c r="L32" s="14">
        <v>192</v>
      </c>
      <c r="M32" s="14">
        <v>115</v>
      </c>
      <c r="N32" s="160"/>
      <c r="O32" s="17"/>
      <c r="P32" s="17"/>
      <c r="Q32" s="17"/>
      <c r="R32" s="17"/>
      <c r="S32" s="17"/>
      <c r="T32" s="160"/>
      <c r="U32" s="13" t="s">
        <v>67</v>
      </c>
      <c r="V32" s="13" t="s">
        <v>33</v>
      </c>
      <c r="W32" s="14" t="s">
        <v>41</v>
      </c>
      <c r="X32" s="14">
        <v>60</v>
      </c>
      <c r="Y32" s="14">
        <v>480</v>
      </c>
      <c r="Z32" s="160"/>
      <c r="AA32" s="13" t="s">
        <v>69</v>
      </c>
      <c r="AB32" s="13" t="s">
        <v>70</v>
      </c>
      <c r="AC32" s="14" t="s">
        <v>124</v>
      </c>
      <c r="AD32" s="37">
        <v>1080</v>
      </c>
      <c r="AE32" s="37">
        <v>1080</v>
      </c>
    </row>
    <row r="33" spans="1:34" s="15" customFormat="1" ht="50.1" customHeight="1">
      <c r="A33" s="146"/>
      <c r="B33" s="148"/>
      <c r="C33" s="38"/>
      <c r="D33" s="38"/>
      <c r="E33" s="38"/>
      <c r="F33" s="38"/>
      <c r="G33" s="38"/>
      <c r="H33" s="148"/>
      <c r="I33" s="17"/>
      <c r="J33" s="17"/>
      <c r="K33" s="17"/>
      <c r="L33" s="17"/>
      <c r="M33" s="17"/>
      <c r="N33" s="160"/>
      <c r="O33" s="17"/>
      <c r="P33" s="17"/>
      <c r="Q33" s="17"/>
      <c r="R33" s="17"/>
      <c r="S33" s="17"/>
      <c r="T33" s="160"/>
      <c r="U33" s="13" t="s">
        <v>116</v>
      </c>
      <c r="V33" s="13" t="s">
        <v>53</v>
      </c>
      <c r="W33" s="14" t="s">
        <v>71</v>
      </c>
      <c r="X33" s="14">
        <v>195</v>
      </c>
      <c r="Y33" s="14">
        <v>390</v>
      </c>
      <c r="Z33" s="160"/>
      <c r="AA33" s="17"/>
      <c r="AB33" s="17"/>
      <c r="AC33" s="17"/>
      <c r="AD33" s="38"/>
      <c r="AE33" s="38"/>
    </row>
    <row r="34" spans="1:34" s="15" customFormat="1" ht="50.1" customHeight="1">
      <c r="A34" s="12" t="s">
        <v>12</v>
      </c>
      <c r="B34" s="35"/>
      <c r="C34" s="38"/>
      <c r="D34" s="38"/>
      <c r="E34" s="38"/>
      <c r="F34" s="38"/>
      <c r="G34" s="38"/>
      <c r="H34" s="35" t="s">
        <v>12</v>
      </c>
      <c r="I34" s="36" t="s">
        <v>161</v>
      </c>
      <c r="J34" s="38" t="s">
        <v>88</v>
      </c>
      <c r="K34" s="65">
        <v>1565</v>
      </c>
      <c r="L34" s="38">
        <v>15.5</v>
      </c>
      <c r="M34" s="37">
        <f>L34*K34</f>
        <v>24257.5</v>
      </c>
      <c r="N34" s="63" t="s">
        <v>156</v>
      </c>
      <c r="O34" s="36" t="s">
        <v>229</v>
      </c>
      <c r="P34" s="36" t="s">
        <v>77</v>
      </c>
      <c r="Q34" s="42">
        <v>1567</v>
      </c>
      <c r="R34" s="37">
        <v>10</v>
      </c>
      <c r="S34" s="37">
        <f>R34*Q34</f>
        <v>15670</v>
      </c>
      <c r="T34" s="35" t="s">
        <v>12</v>
      </c>
      <c r="U34" s="36" t="s">
        <v>168</v>
      </c>
      <c r="V34" s="55" t="s">
        <v>162</v>
      </c>
      <c r="W34" s="65">
        <v>1565</v>
      </c>
      <c r="X34" s="38">
        <v>17</v>
      </c>
      <c r="Y34" s="37">
        <f>X34*W34</f>
        <v>26605</v>
      </c>
      <c r="Z34" s="35"/>
      <c r="AA34" s="38"/>
      <c r="AB34" s="38"/>
      <c r="AC34" s="38"/>
      <c r="AD34" s="38"/>
      <c r="AE34" s="38"/>
    </row>
    <row r="35" spans="1:34" s="23" customFormat="1" ht="50.1" customHeight="1">
      <c r="A35" s="152" t="s">
        <v>15</v>
      </c>
      <c r="B35" s="97"/>
      <c r="C35" s="95" t="s">
        <v>16</v>
      </c>
      <c r="D35" s="96"/>
      <c r="E35" s="20">
        <v>6.2</v>
      </c>
      <c r="F35" s="21"/>
      <c r="G35" s="21"/>
      <c r="H35" s="97"/>
      <c r="I35" s="95" t="s">
        <v>16</v>
      </c>
      <c r="J35" s="96"/>
      <c r="K35" s="22">
        <v>6.2</v>
      </c>
      <c r="L35" s="21"/>
      <c r="M35" s="21"/>
      <c r="N35" s="97"/>
      <c r="O35" s="95" t="s">
        <v>16</v>
      </c>
      <c r="P35" s="96"/>
      <c r="Q35" s="22">
        <v>6.1</v>
      </c>
      <c r="R35" s="7"/>
      <c r="S35" s="7"/>
      <c r="T35" s="97"/>
      <c r="U35" s="95" t="s">
        <v>16</v>
      </c>
      <c r="V35" s="96"/>
      <c r="W35" s="22">
        <v>5</v>
      </c>
      <c r="X35" s="7"/>
      <c r="Y35" s="7"/>
      <c r="Z35" s="97"/>
      <c r="AA35" s="95" t="s">
        <v>16</v>
      </c>
      <c r="AB35" s="96"/>
      <c r="AC35" s="22">
        <v>6</v>
      </c>
      <c r="AD35" s="7"/>
      <c r="AE35" s="7"/>
      <c r="AF35" s="103" t="e">
        <f>#REF!/5/1565</f>
        <v>#REF!</v>
      </c>
      <c r="AG35" s="104"/>
      <c r="AH35" s="104"/>
    </row>
    <row r="36" spans="1:34" s="23" customFormat="1" ht="50.1" customHeight="1">
      <c r="A36" s="153"/>
      <c r="B36" s="98"/>
      <c r="C36" s="95" t="s">
        <v>17</v>
      </c>
      <c r="D36" s="96"/>
      <c r="E36" s="20">
        <v>3</v>
      </c>
      <c r="F36" s="21"/>
      <c r="G36" s="21"/>
      <c r="H36" s="98"/>
      <c r="I36" s="95" t="s">
        <v>17</v>
      </c>
      <c r="J36" s="96"/>
      <c r="K36" s="22">
        <v>2.2000000000000002</v>
      </c>
      <c r="L36" s="21"/>
      <c r="M36" s="21"/>
      <c r="N36" s="98"/>
      <c r="O36" s="95" t="s">
        <v>17</v>
      </c>
      <c r="P36" s="96"/>
      <c r="Q36" s="22">
        <v>3</v>
      </c>
      <c r="R36" s="7"/>
      <c r="S36" s="7"/>
      <c r="T36" s="98"/>
      <c r="U36" s="95" t="s">
        <v>17</v>
      </c>
      <c r="V36" s="96"/>
      <c r="W36" s="22">
        <v>3.5</v>
      </c>
      <c r="X36" s="7"/>
      <c r="Y36" s="7"/>
      <c r="Z36" s="98"/>
      <c r="AA36" s="95" t="s">
        <v>17</v>
      </c>
      <c r="AB36" s="96"/>
      <c r="AC36" s="22">
        <v>2.4</v>
      </c>
      <c r="AD36" s="7"/>
      <c r="AE36" s="7"/>
      <c r="AF36" s="103"/>
      <c r="AG36" s="104"/>
      <c r="AH36" s="104"/>
    </row>
    <row r="37" spans="1:34" s="23" customFormat="1" ht="50.1" customHeight="1">
      <c r="A37" s="153"/>
      <c r="B37" s="98"/>
      <c r="C37" s="95" t="s">
        <v>18</v>
      </c>
      <c r="D37" s="96"/>
      <c r="E37" s="20">
        <v>1.4</v>
      </c>
      <c r="F37" s="21"/>
      <c r="G37" s="21"/>
      <c r="H37" s="98"/>
      <c r="I37" s="95" t="s">
        <v>18</v>
      </c>
      <c r="J37" s="96"/>
      <c r="K37" s="22">
        <v>1</v>
      </c>
      <c r="L37" s="21"/>
      <c r="M37" s="21"/>
      <c r="N37" s="98"/>
      <c r="O37" s="95" t="s">
        <v>18</v>
      </c>
      <c r="P37" s="96"/>
      <c r="Q37" s="22">
        <v>2.1</v>
      </c>
      <c r="R37" s="7"/>
      <c r="S37" s="7"/>
      <c r="T37" s="98"/>
      <c r="U37" s="95" t="s">
        <v>18</v>
      </c>
      <c r="V37" s="96"/>
      <c r="W37" s="22">
        <v>1.2</v>
      </c>
      <c r="X37" s="7"/>
      <c r="Y37" s="7"/>
      <c r="Z37" s="98"/>
      <c r="AA37" s="95" t="s">
        <v>18</v>
      </c>
      <c r="AB37" s="96"/>
      <c r="AC37" s="22">
        <v>2.2000000000000002</v>
      </c>
      <c r="AD37" s="7"/>
      <c r="AE37" s="7"/>
    </row>
    <row r="38" spans="1:34" s="23" customFormat="1" ht="50.1" customHeight="1">
      <c r="A38" s="153"/>
      <c r="B38" s="98"/>
      <c r="C38" s="95" t="s">
        <v>19</v>
      </c>
      <c r="D38" s="96"/>
      <c r="E38" s="20"/>
      <c r="F38" s="21"/>
      <c r="G38" s="21"/>
      <c r="H38" s="98"/>
      <c r="I38" s="95" t="s">
        <v>19</v>
      </c>
      <c r="J38" s="96"/>
      <c r="K38" s="22">
        <v>1</v>
      </c>
      <c r="L38" s="21"/>
      <c r="M38" s="21"/>
      <c r="N38" s="98"/>
      <c r="O38" s="95" t="s">
        <v>19</v>
      </c>
      <c r="P38" s="96"/>
      <c r="Q38" s="22"/>
      <c r="R38" s="7"/>
      <c r="S38" s="7"/>
      <c r="T38" s="98"/>
      <c r="U38" s="95" t="s">
        <v>19</v>
      </c>
      <c r="V38" s="96"/>
      <c r="W38" s="22">
        <v>1</v>
      </c>
      <c r="X38" s="7"/>
      <c r="Y38" s="7"/>
      <c r="Z38" s="98"/>
      <c r="AA38" s="95" t="s">
        <v>19</v>
      </c>
      <c r="AB38" s="96"/>
      <c r="AC38" s="22"/>
      <c r="AD38" s="7"/>
      <c r="AE38" s="7"/>
    </row>
    <row r="39" spans="1:34" s="23" customFormat="1" ht="50.1" customHeight="1">
      <c r="A39" s="153"/>
      <c r="B39" s="98"/>
      <c r="C39" s="95" t="s">
        <v>20</v>
      </c>
      <c r="D39" s="96"/>
      <c r="E39" s="20"/>
      <c r="F39" s="21"/>
      <c r="G39" s="21"/>
      <c r="H39" s="98"/>
      <c r="I39" s="95" t="s">
        <v>20</v>
      </c>
      <c r="J39" s="96"/>
      <c r="K39" s="20">
        <v>0.2</v>
      </c>
      <c r="L39" s="21"/>
      <c r="M39" s="21"/>
      <c r="N39" s="98"/>
      <c r="O39" s="95" t="s">
        <v>21</v>
      </c>
      <c r="P39" s="96"/>
      <c r="Q39" s="22">
        <v>1</v>
      </c>
      <c r="R39" s="7"/>
      <c r="S39" s="7"/>
      <c r="T39" s="98"/>
      <c r="U39" s="95" t="s">
        <v>20</v>
      </c>
      <c r="V39" s="96"/>
      <c r="W39" s="22"/>
      <c r="X39" s="7"/>
      <c r="Y39" s="7"/>
      <c r="Z39" s="98"/>
      <c r="AA39" s="95" t="s">
        <v>20</v>
      </c>
      <c r="AB39" s="96"/>
      <c r="AC39" s="22"/>
      <c r="AD39" s="7"/>
      <c r="AE39" s="7"/>
    </row>
    <row r="40" spans="1:34" s="23" customFormat="1" ht="50.1" customHeight="1">
      <c r="A40" s="153"/>
      <c r="B40" s="98"/>
      <c r="C40" s="95" t="s">
        <v>22</v>
      </c>
      <c r="D40" s="96"/>
      <c r="E40" s="22">
        <v>3</v>
      </c>
      <c r="F40" s="21"/>
      <c r="G40" s="21"/>
      <c r="H40" s="98"/>
      <c r="I40" s="95" t="s">
        <v>22</v>
      </c>
      <c r="J40" s="96"/>
      <c r="K40" s="22">
        <v>3</v>
      </c>
      <c r="L40" s="21"/>
      <c r="M40" s="21"/>
      <c r="N40" s="98"/>
      <c r="O40" s="95" t="s">
        <v>22</v>
      </c>
      <c r="P40" s="96"/>
      <c r="Q40" s="22">
        <v>3</v>
      </c>
      <c r="R40" s="7"/>
      <c r="S40" s="7"/>
      <c r="T40" s="98"/>
      <c r="U40" s="95" t="s">
        <v>22</v>
      </c>
      <c r="V40" s="96"/>
      <c r="W40" s="22">
        <v>3</v>
      </c>
      <c r="X40" s="7"/>
      <c r="Y40" s="7"/>
      <c r="Z40" s="98"/>
      <c r="AA40" s="95" t="s">
        <v>22</v>
      </c>
      <c r="AB40" s="96"/>
      <c r="AC40" s="22">
        <v>2.5</v>
      </c>
      <c r="AD40" s="7"/>
      <c r="AE40" s="7"/>
    </row>
    <row r="41" spans="1:34" s="23" customFormat="1" ht="50.1" customHeight="1">
      <c r="A41" s="154"/>
      <c r="B41" s="99"/>
      <c r="C41" s="95" t="s">
        <v>23</v>
      </c>
      <c r="D41" s="96"/>
      <c r="E41" s="24">
        <f>E35*70+E36*75+E37*25+E38*60+E40*45+E39*150</f>
        <v>829</v>
      </c>
      <c r="F41" s="21"/>
      <c r="G41" s="21"/>
      <c r="H41" s="99"/>
      <c r="I41" s="95" t="s">
        <v>23</v>
      </c>
      <c r="J41" s="96"/>
      <c r="K41" s="24">
        <f>K35*70+K36*75+K37*25+K38*60+K40*45+K39*150</f>
        <v>849</v>
      </c>
      <c r="L41" s="21"/>
      <c r="M41" s="21"/>
      <c r="N41" s="99"/>
      <c r="O41" s="95" t="s">
        <v>23</v>
      </c>
      <c r="P41" s="96"/>
      <c r="Q41" s="24">
        <f>Q35*70+Q36*75+Q37*25+Q38*150+Q40*45+Q39*76.8</f>
        <v>916.3</v>
      </c>
      <c r="R41" s="21"/>
      <c r="S41" s="21"/>
      <c r="T41" s="99"/>
      <c r="U41" s="95" t="s">
        <v>23</v>
      </c>
      <c r="V41" s="96"/>
      <c r="W41" s="24">
        <f>W35*70+W36*75+W37*25+W38*60+W40*45</f>
        <v>837.5</v>
      </c>
      <c r="X41" s="21"/>
      <c r="Y41" s="21"/>
      <c r="Z41" s="99"/>
      <c r="AA41" s="95" t="s">
        <v>23</v>
      </c>
      <c r="AB41" s="96"/>
      <c r="AC41" s="24">
        <f>AC35*70+AC36*75+AC37*25+AC38*60+AC40*45+70</f>
        <v>837.5</v>
      </c>
      <c r="AD41" s="21"/>
      <c r="AE41" s="21"/>
    </row>
    <row r="42" spans="1:34" s="23" customFormat="1" ht="47.25" customHeight="1">
      <c r="A42" s="101" t="s">
        <v>24</v>
      </c>
      <c r="B42" s="102"/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</row>
    <row r="43" spans="1:34" s="26" customFormat="1" ht="30" customHeight="1">
      <c r="A43" s="100" t="s">
        <v>244</v>
      </c>
      <c r="B43" s="100"/>
      <c r="C43" s="100"/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25"/>
      <c r="AE43" s="25"/>
    </row>
    <row r="44" spans="1:34" ht="30" customHeight="1">
      <c r="A44" s="66"/>
      <c r="B44" s="25"/>
      <c r="C44" s="25"/>
      <c r="D44" s="56"/>
      <c r="E44" s="25"/>
      <c r="F44" s="25"/>
      <c r="G44" s="25"/>
      <c r="H44" s="25"/>
      <c r="I44" s="25"/>
      <c r="J44" s="56"/>
      <c r="K44" s="25"/>
      <c r="L44" s="25"/>
      <c r="M44" s="25"/>
      <c r="N44" s="25"/>
      <c r="O44" s="25"/>
      <c r="P44" s="56"/>
      <c r="Q44" s="27"/>
      <c r="R44" s="25"/>
      <c r="S44" s="25"/>
      <c r="T44" s="25"/>
      <c r="U44" s="25"/>
      <c r="V44" s="47"/>
      <c r="W44" s="27"/>
      <c r="X44" s="25"/>
      <c r="Y44" s="25"/>
      <c r="Z44" s="25"/>
      <c r="AA44" s="25"/>
      <c r="AB44" s="56"/>
      <c r="AC44" s="27"/>
      <c r="AD44" s="25"/>
      <c r="AE44" s="25"/>
    </row>
    <row r="45" spans="1:34" ht="30" customHeight="1">
      <c r="A45" s="66"/>
      <c r="B45" s="25"/>
      <c r="C45" s="25"/>
      <c r="D45" s="56"/>
      <c r="E45" s="25"/>
      <c r="F45" s="25"/>
      <c r="G45" s="25"/>
      <c r="H45" s="25"/>
      <c r="I45" s="25"/>
      <c r="J45" s="56"/>
      <c r="K45" s="25"/>
      <c r="L45" s="25"/>
      <c r="M45" s="25"/>
      <c r="N45" s="25"/>
      <c r="O45" s="25"/>
      <c r="P45" s="56"/>
      <c r="Q45" s="27"/>
      <c r="R45" s="25"/>
      <c r="S45" s="25"/>
      <c r="T45" s="25"/>
      <c r="U45" s="25"/>
      <c r="V45" s="47"/>
      <c r="W45" s="27"/>
      <c r="X45" s="25"/>
      <c r="Y45" s="25"/>
      <c r="Z45" s="25"/>
      <c r="AA45" s="25"/>
      <c r="AB45" s="56"/>
      <c r="AC45" s="27"/>
      <c r="AD45" s="25"/>
      <c r="AE45" s="25"/>
    </row>
    <row r="46" spans="1:34" ht="30" customHeight="1"/>
    <row r="47" spans="1:34" ht="30" customHeight="1"/>
    <row r="48" spans="1:34" ht="30" customHeight="1"/>
  </sheetData>
  <mergeCells count="110">
    <mergeCell ref="A43:AC43"/>
    <mergeCell ref="C41:D41"/>
    <mergeCell ref="I41:J41"/>
    <mergeCell ref="O41:P41"/>
    <mergeCell ref="U41:V41"/>
    <mergeCell ref="AA41:AB41"/>
    <mergeCell ref="A42:AE42"/>
    <mergeCell ref="C39:D39"/>
    <mergeCell ref="I39:J39"/>
    <mergeCell ref="O39:P39"/>
    <mergeCell ref="U39:V39"/>
    <mergeCell ref="AA39:AB39"/>
    <mergeCell ref="C40:D40"/>
    <mergeCell ref="I40:J40"/>
    <mergeCell ref="O40:P40"/>
    <mergeCell ref="U40:V40"/>
    <mergeCell ref="AA40:AB40"/>
    <mergeCell ref="U37:V37"/>
    <mergeCell ref="AA37:AB37"/>
    <mergeCell ref="C38:D38"/>
    <mergeCell ref="I38:J38"/>
    <mergeCell ref="O38:P38"/>
    <mergeCell ref="U38:V38"/>
    <mergeCell ref="AA38:AB38"/>
    <mergeCell ref="O35:P35"/>
    <mergeCell ref="T35:T41"/>
    <mergeCell ref="U35:V35"/>
    <mergeCell ref="Z35:Z41"/>
    <mergeCell ref="AA35:AB35"/>
    <mergeCell ref="O37:P37"/>
    <mergeCell ref="A35:A41"/>
    <mergeCell ref="B35:B41"/>
    <mergeCell ref="C35:D35"/>
    <mergeCell ref="H35:H41"/>
    <mergeCell ref="I35:J35"/>
    <mergeCell ref="N35:N41"/>
    <mergeCell ref="C36:D36"/>
    <mergeCell ref="I36:J36"/>
    <mergeCell ref="C37:D37"/>
    <mergeCell ref="I37:J37"/>
    <mergeCell ref="A28:A33"/>
    <mergeCell ref="B28:B33"/>
    <mergeCell ref="H28:H33"/>
    <mergeCell ref="N28:N33"/>
    <mergeCell ref="T28:T33"/>
    <mergeCell ref="Z28:Z33"/>
    <mergeCell ref="AF35:AH36"/>
    <mergeCell ref="O36:P36"/>
    <mergeCell ref="U36:V36"/>
    <mergeCell ref="AA36:AB36"/>
    <mergeCell ref="A26:A27"/>
    <mergeCell ref="B26:B27"/>
    <mergeCell ref="H26:H27"/>
    <mergeCell ref="N26:N27"/>
    <mergeCell ref="T26:T27"/>
    <mergeCell ref="Z26:Z27"/>
    <mergeCell ref="A18:A25"/>
    <mergeCell ref="B18:B25"/>
    <mergeCell ref="H18:H25"/>
    <mergeCell ref="N18:N25"/>
    <mergeCell ref="T18:T25"/>
    <mergeCell ref="Z18:Z25"/>
    <mergeCell ref="AD5:AD6"/>
    <mergeCell ref="AE5:AE6"/>
    <mergeCell ref="A7:A17"/>
    <mergeCell ref="B7:B17"/>
    <mergeCell ref="H7:H17"/>
    <mergeCell ref="N7:N17"/>
    <mergeCell ref="T7:T17"/>
    <mergeCell ref="Z7:Z17"/>
    <mergeCell ref="X5:X6"/>
    <mergeCell ref="Y5:Y6"/>
    <mergeCell ref="Z5:Z6"/>
    <mergeCell ref="AA5:AA6"/>
    <mergeCell ref="AB5:AB6"/>
    <mergeCell ref="AC5:AC6"/>
    <mergeCell ref="R5:R6"/>
    <mergeCell ref="S5:S6"/>
    <mergeCell ref="T5:T6"/>
    <mergeCell ref="U5:U6"/>
    <mergeCell ref="V5:V6"/>
    <mergeCell ref="W5:W6"/>
    <mergeCell ref="L5:L6"/>
    <mergeCell ref="M5:M6"/>
    <mergeCell ref="N5:N6"/>
    <mergeCell ref="O5:O6"/>
    <mergeCell ref="U3:W3"/>
    <mergeCell ref="AA3:AC3"/>
    <mergeCell ref="A5:A6"/>
    <mergeCell ref="B5:B6"/>
    <mergeCell ref="C5:C6"/>
    <mergeCell ref="D5:D6"/>
    <mergeCell ref="E5:E6"/>
    <mergeCell ref="A1:AE1"/>
    <mergeCell ref="B2:G2"/>
    <mergeCell ref="H2:M2"/>
    <mergeCell ref="N2:S2"/>
    <mergeCell ref="T2:Y2"/>
    <mergeCell ref="Z2:AC2"/>
    <mergeCell ref="P5:P6"/>
    <mergeCell ref="Q5:Q6"/>
    <mergeCell ref="F5:F6"/>
    <mergeCell ref="G5:G6"/>
    <mergeCell ref="H5:H6"/>
    <mergeCell ref="I5:I6"/>
    <mergeCell ref="J5:J6"/>
    <mergeCell ref="K5:K6"/>
    <mergeCell ref="C3:E3"/>
    <mergeCell ref="I3:K3"/>
    <mergeCell ref="O3:Q3"/>
  </mergeCells>
  <phoneticPr fontId="4" type="noConversion"/>
  <printOptions horizontalCentered="1" verticalCentered="1"/>
  <pageMargins left="0" right="0" top="0" bottom="0" header="0.23622047244094491" footer="0"/>
  <pageSetup paperSize="9" scale="2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4</vt:i4>
      </vt:variant>
    </vt:vector>
  </HeadingPairs>
  <TitlesOfParts>
    <vt:vector size="8" baseType="lpstr">
      <vt:lpstr>22</vt:lpstr>
      <vt:lpstr>21</vt:lpstr>
      <vt:lpstr>20素週</vt:lpstr>
      <vt:lpstr>20週</vt:lpstr>
      <vt:lpstr>'20素週'!Print_Area</vt:lpstr>
      <vt:lpstr>'20週'!Print_Area</vt:lpstr>
      <vt:lpstr>'21'!Print_Area</vt:lpstr>
      <vt:lpstr>'22'!Print_Area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zhipeng A</dc:creator>
  <cp:lastModifiedBy>User</cp:lastModifiedBy>
  <cp:lastPrinted>2025-01-02T06:26:24Z</cp:lastPrinted>
  <dcterms:created xsi:type="dcterms:W3CDTF">2024-06-24T02:05:02Z</dcterms:created>
  <dcterms:modified xsi:type="dcterms:W3CDTF">2025-01-03T05:03:27Z</dcterms:modified>
</cp:coreProperties>
</file>