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3-1確定菜單\"/>
    </mc:Choice>
  </mc:AlternateContent>
  <bookViews>
    <workbookView xWindow="-105" yWindow="-105" windowWidth="23250" windowHeight="12570" tabRatio="806" activeTab="1"/>
  </bookViews>
  <sheets>
    <sheet name="18素週" sheetId="45" r:id="rId1"/>
    <sheet name="18週" sheetId="44" r:id="rId2"/>
  </sheets>
  <definedNames>
    <definedName name="_xlnm.Print_Area" localSheetId="0">'18素週'!$A$1:$AE$42</definedName>
    <definedName name="_xlnm.Print_Area" localSheetId="1">'18週'!$A$1:$AE$42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0" i="44" l="1"/>
  <c r="AC40" i="45" l="1"/>
  <c r="W40" i="45"/>
  <c r="Q40" i="45"/>
  <c r="K40" i="45"/>
  <c r="E40" i="45"/>
  <c r="Y30" i="45"/>
  <c r="G26" i="45"/>
  <c r="Y18" i="45"/>
  <c r="Y17" i="45"/>
  <c r="AE10" i="45"/>
  <c r="AE9" i="45"/>
  <c r="G9" i="45"/>
  <c r="AE8" i="45"/>
  <c r="S8" i="45"/>
  <c r="G8" i="45"/>
  <c r="AE7" i="45"/>
  <c r="S7" i="45"/>
  <c r="M7" i="45"/>
  <c r="G7" i="45"/>
  <c r="AF34" i="45" s="1"/>
  <c r="I3" i="45"/>
  <c r="O3" i="45" s="1"/>
  <c r="U3" i="45" s="1"/>
  <c r="AA3" i="45" s="1"/>
  <c r="H2" i="45"/>
  <c r="N2" i="45" s="1"/>
  <c r="T2" i="45" s="1"/>
  <c r="Z2" i="45" s="1"/>
  <c r="W40" i="44"/>
  <c r="Q40" i="44"/>
  <c r="K40" i="44"/>
  <c r="E40" i="44"/>
  <c r="Y33" i="44"/>
  <c r="M33" i="44"/>
  <c r="AE23" i="44"/>
  <c r="AE21" i="44"/>
  <c r="Y21" i="44"/>
  <c r="AE20" i="44"/>
  <c r="AE19" i="44"/>
  <c r="Y19" i="44"/>
  <c r="AE18" i="44"/>
  <c r="Y18" i="44"/>
  <c r="G17" i="44"/>
  <c r="AE11" i="44"/>
  <c r="AE10" i="44"/>
  <c r="M10" i="44"/>
  <c r="G10" i="44"/>
  <c r="AE9" i="44"/>
  <c r="AE8" i="44"/>
  <c r="G8" i="44"/>
  <c r="AF34" i="44" s="1"/>
  <c r="AE7" i="44"/>
  <c r="I3" i="44"/>
  <c r="O3" i="44" s="1"/>
  <c r="U3" i="44" s="1"/>
  <c r="AA3" i="44" s="1"/>
  <c r="H2" i="44"/>
  <c r="N2" i="44" s="1"/>
  <c r="T2" i="44" s="1"/>
  <c r="Z2" i="44" s="1"/>
</calcChain>
</file>

<file path=xl/sharedStrings.xml><?xml version="1.0" encoding="utf-8"?>
<sst xmlns="http://schemas.openxmlformats.org/spreadsheetml/2006/main" count="637" uniqueCount="247">
  <si>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</si>
  <si>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</si>
  <si>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</si>
  <si>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</si>
  <si>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</si>
  <si>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</si>
  <si>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</si>
  <si>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</si>
  <si>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主菜</t>
  </si>
  <si>
    <t>副菜</t>
  </si>
  <si>
    <t>青菜</t>
  </si>
  <si>
    <t>湯品</t>
  </si>
  <si>
    <t>水果</t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</si>
  <si>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</si>
  <si>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</si>
  <si>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</si>
  <si>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</si>
  <si>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</si>
  <si>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</si>
  <si>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</si>
  <si>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</si>
  <si>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</si>
  <si>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燕麥飯</t>
    <phoneticPr fontId="4" type="noConversion"/>
  </si>
  <si>
    <t>有機蔬菜</t>
    <phoneticPr fontId="4" type="noConversion"/>
  </si>
  <si>
    <t>糙米飯</t>
    <phoneticPr fontId="4" type="noConversion"/>
  </si>
  <si>
    <t>鮮蔬炒蛋</t>
    <phoneticPr fontId="4" type="noConversion"/>
  </si>
  <si>
    <t>什錦炒粄條</t>
    <phoneticPr fontId="4" type="noConversion"/>
  </si>
  <si>
    <t>白米飯</t>
    <phoneticPr fontId="4" type="noConversion"/>
  </si>
  <si>
    <t>信芳</t>
  </si>
  <si>
    <t>信芳</t>
    <phoneticPr fontId="4" type="noConversion"/>
  </si>
  <si>
    <t>15 KG</t>
  </si>
  <si>
    <t>15 KG</t>
    <phoneticPr fontId="4" type="noConversion"/>
  </si>
  <si>
    <t>超秦</t>
  </si>
  <si>
    <t>瘦夾心肉(絞)&lt;桃園&gt;</t>
  </si>
  <si>
    <t>永軒公司</t>
  </si>
  <si>
    <t>60 KG</t>
  </si>
  <si>
    <t>東寶食品有限公司</t>
  </si>
  <si>
    <t>25 KG</t>
  </si>
  <si>
    <t>津悅食品有限公司</t>
  </si>
  <si>
    <t>官漢國</t>
  </si>
  <si>
    <t>20 KG</t>
  </si>
  <si>
    <t>洋蔥(進口)+</t>
  </si>
  <si>
    <t>王淑卿</t>
  </si>
  <si>
    <t>青椒(QRC)&lt;正暘&gt;</t>
  </si>
  <si>
    <t>8 KG</t>
  </si>
  <si>
    <t>安平蔥蒜行</t>
  </si>
  <si>
    <t>1.5 KG</t>
  </si>
  <si>
    <t>12 KG</t>
  </si>
  <si>
    <t>薑片</t>
  </si>
  <si>
    <t>2 KG</t>
  </si>
  <si>
    <t>黃椒(QRC)&lt;正暘&gt;</t>
  </si>
  <si>
    <t>福壽</t>
  </si>
  <si>
    <t>絞紅蔥頭</t>
  </si>
  <si>
    <t>3 KG</t>
  </si>
  <si>
    <t>蔥</t>
  </si>
  <si>
    <t>明華菓菜行</t>
  </si>
  <si>
    <t>1 KG</t>
  </si>
  <si>
    <t>乾香菇絲</t>
  </si>
  <si>
    <t>黃瑞霖</t>
  </si>
  <si>
    <t>乾蝦仁</t>
  </si>
  <si>
    <t>正興行</t>
  </si>
  <si>
    <t>1 箱</t>
  </si>
  <si>
    <t>95 KG</t>
  </si>
  <si>
    <t>洗選蛋&lt;東杰&gt;</t>
  </si>
  <si>
    <t>東杰蛋品有限公司</t>
  </si>
  <si>
    <t>30 KG</t>
  </si>
  <si>
    <t>10 KG</t>
  </si>
  <si>
    <t>木耳絲(QRC)</t>
  </si>
  <si>
    <t>魏琮霖</t>
  </si>
  <si>
    <t>絞蒜頭</t>
  </si>
  <si>
    <t>有機蔬菜</t>
  </si>
  <si>
    <t>薑絲</t>
  </si>
  <si>
    <t>源鴻億食品有限公司</t>
  </si>
  <si>
    <t>大骨(切)&lt;桃園&gt;</t>
  </si>
  <si>
    <t>大薏仁</t>
  </si>
  <si>
    <t>台糖(25K)</t>
  </si>
  <si>
    <t>羿淳食材銷售(股)</t>
  </si>
  <si>
    <t>2 包</t>
  </si>
  <si>
    <t>生香菇(QRC)</t>
  </si>
  <si>
    <t>蔡永溏</t>
  </si>
  <si>
    <t>5 KG</t>
  </si>
  <si>
    <t>金針菇(QRC)</t>
  </si>
  <si>
    <t>枸杞(0.6K)</t>
  </si>
  <si>
    <t>元榮有限公司</t>
  </si>
  <si>
    <t>御圃</t>
  </si>
  <si>
    <t>春之谷</t>
    <phoneticPr fontId="4" type="noConversion"/>
  </si>
  <si>
    <t>津悅</t>
    <phoneticPr fontId="4" type="noConversion"/>
  </si>
  <si>
    <t>佛心</t>
    <phoneticPr fontId="4" type="noConversion"/>
  </si>
  <si>
    <t>廖文經-大發農場</t>
    <phoneticPr fontId="4" type="noConversion"/>
  </si>
  <si>
    <t>杏鮑菇頭(QRC)</t>
    <phoneticPr fontId="4" type="noConversion"/>
  </si>
  <si>
    <t>素火腿(1K)</t>
    <phoneticPr fontId="4" type="noConversion"/>
  </si>
  <si>
    <t>油花生</t>
    <phoneticPr fontId="4" type="noConversion"/>
  </si>
  <si>
    <t>元榮有限公司</t>
    <phoneticPr fontId="4" type="noConversion"/>
  </si>
  <si>
    <t>杏鮑菇(QRC)</t>
    <phoneticPr fontId="4" type="noConversion"/>
  </si>
  <si>
    <t>洗選蛋</t>
    <phoneticPr fontId="4" type="noConversion"/>
  </si>
  <si>
    <t>東杰蛋品有限公司</t>
    <phoneticPr fontId="4" type="noConversion"/>
  </si>
  <si>
    <t>金針菇(QRC)</t>
    <phoneticPr fontId="4" type="noConversion"/>
  </si>
  <si>
    <t>大白菜(QRC)+</t>
    <phoneticPr fontId="4" type="noConversion"/>
  </si>
  <si>
    <t>林琪鏵</t>
    <phoneticPr fontId="4" type="noConversion"/>
  </si>
  <si>
    <t>130 KG</t>
    <phoneticPr fontId="4" type="noConversion"/>
  </si>
  <si>
    <t>有機黑葉白菜</t>
    <phoneticPr fontId="4" type="noConversion"/>
  </si>
  <si>
    <t>久彰</t>
    <phoneticPr fontId="4" type="noConversion"/>
  </si>
  <si>
    <t>信泰</t>
  </si>
  <si>
    <t>35 KG</t>
  </si>
  <si>
    <t>18 KG</t>
  </si>
  <si>
    <t>6 KG</t>
  </si>
  <si>
    <t>4 桶</t>
  </si>
  <si>
    <t>90 KG</t>
  </si>
  <si>
    <t>安佳奶油(454g)</t>
  </si>
  <si>
    <t>紅椒(QRC)&lt;正暘&gt;</t>
  </si>
  <si>
    <t>廖文經-大發農場</t>
  </si>
  <si>
    <t>統隆企業有限公司</t>
  </si>
  <si>
    <t>大白菜(QRC)+</t>
  </si>
  <si>
    <t>建晟</t>
  </si>
  <si>
    <t>玉米醬&lt;牛頭牌&gt;(2950g)</t>
  </si>
  <si>
    <t>牛頭牌</t>
  </si>
  <si>
    <t>有機荷葉白菜</t>
    <phoneticPr fontId="4" type="noConversion"/>
  </si>
  <si>
    <t>豆腐(非基改)(1.2K)</t>
    <phoneticPr fontId="4" type="noConversion"/>
  </si>
  <si>
    <t>生香菇(QRC)</t>
    <phoneticPr fontId="4" type="noConversion"/>
  </si>
  <si>
    <t>蔡永溏</t>
    <phoneticPr fontId="4" type="noConversion"/>
  </si>
  <si>
    <t>庫存</t>
    <phoneticPr fontId="4" type="noConversion"/>
  </si>
  <si>
    <t>日陞食品有限公司</t>
    <phoneticPr fontId="4" type="noConversion"/>
  </si>
  <si>
    <t>台興</t>
    <phoneticPr fontId="4" type="noConversion"/>
  </si>
  <si>
    <t>津谷食品股份有限公司</t>
  </si>
  <si>
    <t>香里</t>
  </si>
  <si>
    <t>40 KG</t>
  </si>
  <si>
    <t>佛心素食材料行</t>
  </si>
  <si>
    <t>柴魚(300g)</t>
  </si>
  <si>
    <t>1.2 KG</t>
  </si>
  <si>
    <t>1 包</t>
  </si>
  <si>
    <t>十全特好股份有限公司</t>
  </si>
  <si>
    <t>鴻喜菇(150g)(有機)</t>
    <phoneticPr fontId="4" type="noConversion"/>
  </si>
  <si>
    <t>王樹堂</t>
    <phoneticPr fontId="4" type="noConversion"/>
  </si>
  <si>
    <t>有機青江菜</t>
    <phoneticPr fontId="4" type="noConversion"/>
  </si>
  <si>
    <t>龍骨丁(CAS)&lt;津谷&gt;</t>
    <phoneticPr fontId="4" type="noConversion"/>
  </si>
  <si>
    <t>55 KG</t>
  </si>
  <si>
    <t>綠豆芽(QRC)</t>
  </si>
  <si>
    <t>滷包(大)(10個)&lt;老公仔標&gt;</t>
  </si>
  <si>
    <t>45 KG</t>
  </si>
  <si>
    <t>龍骨丁(CAS)&lt;津谷&gt;</t>
  </si>
  <si>
    <t>豆皮卷(非基改)&lt;久代&gt;</t>
  </si>
  <si>
    <t>久代</t>
  </si>
  <si>
    <t>紅蘿蔔(QRC)</t>
    <phoneticPr fontId="4" type="noConversion"/>
  </si>
  <si>
    <t>香蕉(QRC)</t>
    <phoneticPr fontId="4" type="noConversion"/>
  </si>
  <si>
    <t>花生豬腳</t>
    <phoneticPr fontId="4" type="noConversion"/>
  </si>
  <si>
    <t>芥菜燴銀魚</t>
    <phoneticPr fontId="4" type="noConversion"/>
  </si>
  <si>
    <t>薏仁排骨湯</t>
    <phoneticPr fontId="4" type="noConversion"/>
  </si>
  <si>
    <t>京醬肉絲</t>
    <phoneticPr fontId="4" type="noConversion"/>
  </si>
  <si>
    <t>冬瓜排骨湯</t>
    <phoneticPr fontId="4" type="noConversion"/>
  </si>
  <si>
    <t>聖誕快樂海苔飯</t>
    <phoneticPr fontId="4" type="noConversion"/>
  </si>
  <si>
    <t>卡滋卡滋拼盤</t>
    <phoneticPr fontId="4" type="noConversion"/>
  </si>
  <si>
    <t>綜合滷味</t>
    <phoneticPr fontId="4" type="noConversion"/>
  </si>
  <si>
    <t>魚羹湯</t>
    <phoneticPr fontId="4" type="noConversion"/>
  </si>
  <si>
    <t>佛跳牆</t>
    <phoneticPr fontId="4" type="noConversion"/>
  </si>
  <si>
    <t>薑汁地瓜湯</t>
    <phoneticPr fontId="4" type="noConversion"/>
  </si>
  <si>
    <t>白米</t>
    <phoneticPr fontId="4" type="noConversion"/>
  </si>
  <si>
    <t>糙米</t>
    <phoneticPr fontId="4" type="noConversion"/>
  </si>
  <si>
    <t>高麗菜(QRC)+</t>
  </si>
  <si>
    <t>如記食品有限公司</t>
  </si>
  <si>
    <t>24 KG</t>
  </si>
  <si>
    <t>紅蘿蔔(QRC)</t>
  </si>
  <si>
    <t>謝浚璿</t>
  </si>
  <si>
    <t>崙東果菜生產合作社</t>
  </si>
  <si>
    <t>80 KG</t>
  </si>
  <si>
    <t>九層塔(QRC)&lt;旭暘&gt;</t>
    <phoneticPr fontId="4" type="noConversion"/>
  </si>
  <si>
    <t>蒜仁</t>
    <phoneticPr fontId="4" type="noConversion"/>
  </si>
  <si>
    <t>蘋果</t>
    <phoneticPr fontId="4" type="noConversion"/>
  </si>
  <si>
    <t>馬鈴薯(削皮)(進口)+</t>
  </si>
  <si>
    <t>豬血糕丁(火鍋丁)&lt;如記&gt;(CAS)</t>
  </si>
  <si>
    <t>白蘿蔔(QRC)</t>
  </si>
  <si>
    <t>素紫米糕(900g)</t>
    <phoneticPr fontId="4" type="noConversion"/>
  </si>
  <si>
    <t>4 條</t>
  </si>
  <si>
    <t>黃志漢</t>
  </si>
  <si>
    <t>王政傑</t>
  </si>
  <si>
    <t>玉米粒(CAS)</t>
    <phoneticPr fontId="4" type="noConversion"/>
  </si>
  <si>
    <t>瘦夾心肉絲</t>
    <phoneticPr fontId="4" type="noConversion"/>
  </si>
  <si>
    <t>宮保豆腐</t>
    <phoneticPr fontId="4" type="noConversion"/>
  </si>
  <si>
    <t>油豆腐丁(非基改)</t>
    <phoneticPr fontId="4" type="noConversion"/>
  </si>
  <si>
    <t>正興行</t>
    <phoneticPr fontId="4" type="noConversion"/>
  </si>
  <si>
    <t>有機廣島菜</t>
    <phoneticPr fontId="4" type="noConversion"/>
  </si>
  <si>
    <t>桃園市蘆竹區南崁國中113學年第一學期學生午餐食譜設計表  第 18 週</t>
    <phoneticPr fontId="5" type="noConversion"/>
  </si>
  <si>
    <t>海苔粉(300g)</t>
    <phoneticPr fontId="4" type="noConversion"/>
  </si>
  <si>
    <t>2 包</t>
    <phoneticPr fontId="4" type="noConversion"/>
  </si>
  <si>
    <t>412 KG</t>
  </si>
  <si>
    <t>185 KG</t>
  </si>
  <si>
    <t>富士鮮品股份有限公司</t>
  </si>
  <si>
    <t>甜麵醬&lt;十全&gt;(9K)</t>
  </si>
  <si>
    <t>祥亮</t>
  </si>
  <si>
    <t>100 包</t>
  </si>
  <si>
    <t>125 KG</t>
  </si>
  <si>
    <t>杏鮑菇(QRC)</t>
  </si>
  <si>
    <t>吻仔魚</t>
  </si>
  <si>
    <t>麵粉</t>
  </si>
  <si>
    <t>百頁豆腐(切24丁)(非基改)&lt;津悅&gt;</t>
  </si>
  <si>
    <t>冬瓜(青皮)(QRC)</t>
  </si>
  <si>
    <t>陳秋彥</t>
  </si>
  <si>
    <t>48 KG</t>
  </si>
  <si>
    <t>小薏仁</t>
  </si>
  <si>
    <t>芋圓&lt;賞味佳&gt;(0.6K)</t>
  </si>
  <si>
    <t>賞味佳</t>
  </si>
  <si>
    <t>14 包</t>
  </si>
  <si>
    <t>魚焿(CAS)&lt;源鴻億&gt;</t>
  </si>
  <si>
    <t>地瓜圓&lt;賞味佳&gt;(0.6K)</t>
  </si>
  <si>
    <t>火腿丁(CAS)&lt;津谷&gt;</t>
  </si>
  <si>
    <t>瘦夾心肉丁</t>
    <phoneticPr fontId="4" type="noConversion"/>
  </si>
  <si>
    <t>豬腳丁(前)(CAS)</t>
    <phoneticPr fontId="4" type="noConversion"/>
  </si>
  <si>
    <t>芥菜仁(QRC)</t>
    <phoneticPr fontId="4" type="noConversion"/>
  </si>
  <si>
    <t>燕麥*(提前送)</t>
    <phoneticPr fontId="4" type="noConversion"/>
  </si>
  <si>
    <t>豆干片(非基改)</t>
    <phoneticPr fontId="4" type="noConversion"/>
  </si>
  <si>
    <t>紅椒(QRC)&lt;正暘&gt;</t>
    <phoneticPr fontId="4" type="noConversion"/>
  </si>
  <si>
    <t>香滷大雞腿</t>
    <phoneticPr fontId="4" type="noConversion"/>
  </si>
  <si>
    <t>L骨腿(7兩)(CAS)-1545支</t>
    <phoneticPr fontId="4" type="noConversion"/>
  </si>
  <si>
    <t>繃啾法式玉米濃湯</t>
    <phoneticPr fontId="4" type="noConversion"/>
  </si>
  <si>
    <t>粄條*(東寶直送</t>
    <phoneticPr fontId="4" type="noConversion"/>
  </si>
  <si>
    <t>芋頭(QRC)</t>
    <phoneticPr fontId="4" type="noConversion"/>
  </si>
  <si>
    <t>產銷地瓜大丁(補助)</t>
    <phoneticPr fontId="4" type="noConversion"/>
  </si>
  <si>
    <t>桃園市蘆竹區南崁國中113學年第一學期學生午餐食譜設計表  第 18 週  素食</t>
    <phoneticPr fontId="5" type="noConversion"/>
  </si>
  <si>
    <t>芥菜燴香菇</t>
    <phoneticPr fontId="4" type="noConversion"/>
  </si>
  <si>
    <t>山藥薏仁湯</t>
    <phoneticPr fontId="4" type="noConversion"/>
  </si>
  <si>
    <t>山藥(QRC)&lt;正暘&gt;</t>
    <phoneticPr fontId="4" type="noConversion"/>
  </si>
  <si>
    <t>崙東果菜生產合作社</t>
    <phoneticPr fontId="4" type="noConversion"/>
  </si>
  <si>
    <t>京醬干片</t>
    <phoneticPr fontId="4" type="noConversion"/>
  </si>
  <si>
    <t>青椒(QRC)&lt;正暘&gt;</t>
    <phoneticPr fontId="4" type="noConversion"/>
  </si>
  <si>
    <t>小黃瓜(QRC)&lt;正暘&gt;</t>
    <phoneticPr fontId="4" type="noConversion"/>
  </si>
  <si>
    <t>香草馬鈴薯丸(1K)-蛋素</t>
    <phoneticPr fontId="4" type="noConversion"/>
  </si>
  <si>
    <t>香滷雙拼</t>
    <phoneticPr fontId="4" type="noConversion"/>
  </si>
  <si>
    <t>洗選蛋-32顆</t>
    <phoneticPr fontId="4" type="noConversion"/>
  </si>
  <si>
    <t>冬瓜湯</t>
    <phoneticPr fontId="4" type="noConversion"/>
  </si>
  <si>
    <t>鮮蔬湯</t>
    <phoneticPr fontId="4" type="noConversion"/>
  </si>
  <si>
    <t>王政傑</t>
    <phoneticPr fontId="4" type="noConversion"/>
  </si>
  <si>
    <t>塔香豆腐</t>
    <phoneticPr fontId="4" type="noConversion"/>
  </si>
  <si>
    <t>鹹蛋蒸肉餅</t>
    <phoneticPr fontId="4" type="noConversion"/>
  </si>
  <si>
    <t>聖誕節特餐</t>
    <phoneticPr fontId="4" type="noConversion"/>
  </si>
  <si>
    <t>熟鹹蛋(CAS)(6入)--提前送</t>
    <phoneticPr fontId="4" type="noConversion"/>
  </si>
  <si>
    <t>廣大利蛋品有限公司</t>
    <phoneticPr fontId="4" type="noConversion"/>
  </si>
  <si>
    <t>切肉皮(炸豬皮)</t>
    <phoneticPr fontId="4" type="noConversion"/>
  </si>
  <si>
    <t>尚旺</t>
    <phoneticPr fontId="4" type="noConversion"/>
  </si>
  <si>
    <t>乾栗子---提前送</t>
    <phoneticPr fontId="4" type="noConversion"/>
  </si>
  <si>
    <t>嘉楠</t>
    <phoneticPr fontId="4" type="noConversion"/>
  </si>
  <si>
    <t>原味小貢丸(CAS)</t>
    <phoneticPr fontId="4" type="noConversion"/>
  </si>
  <si>
    <t>豆干(非基改)--32個</t>
    <phoneticPr fontId="4" type="noConversion"/>
  </si>
  <si>
    <t>八角粒(600g)</t>
    <phoneticPr fontId="4" type="noConversion"/>
  </si>
  <si>
    <t>絞上肉&lt;桃園&gt;</t>
    <phoneticPr fontId="4" type="noConversion"/>
  </si>
  <si>
    <t>玉米醬&lt;牛頭牌&gt;(2950g)</t>
    <phoneticPr fontId="4" type="noConversion"/>
  </si>
  <si>
    <t>乾香菇絲</t>
    <phoneticPr fontId="4" type="noConversion"/>
  </si>
  <si>
    <t>煮花生</t>
    <phoneticPr fontId="4" type="noConversion"/>
  </si>
  <si>
    <t>營養師:                                                                                               午餐秘書:                                                                                                主任:          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</si>
</sst>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KG&quot;"/>
    <numFmt numFmtId="183" formatCode="#\ &quot;份&quot;"/>
    <numFmt numFmtId="185" formatCode="0;_栀"/>
    <numFmt numFmtId="188" formatCode="#\ &quot;包&quot;"/>
    <numFmt numFmtId="190" formatCode="#\ &quot;條&quot;"/>
    <numFmt numFmtId="197" formatCode="#\ &quot;盒&quot;"/>
    <numFmt numFmtId="198" formatCode="#\ 0.0\ &quot;KG&quot;"/>
  </numFmts>
  <fonts count="2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8"/>
      <name val="新細明體"/>
      <family val="1"/>
      <charset val="136"/>
    </font>
    <font>
      <sz val="28"/>
      <name val="新細明體"/>
      <family val="1"/>
      <charset val="136"/>
    </font>
    <font>
      <sz val="22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5"/>
      <name val="新細明體"/>
      <family val="1"/>
      <charset val="136"/>
    </font>
    <font>
      <sz val="28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28"/>
      <color rgb="FF0000FF"/>
      <name val="新細明體"/>
      <family val="1"/>
      <charset val="136"/>
      <scheme val="minor"/>
    </font>
    <font>
      <sz val="28"/>
      <color rgb="FFFF0000"/>
      <name val="新細明體"/>
      <family val="1"/>
      <charset val="136"/>
      <scheme val="minor"/>
    </font>
    <font>
      <b/>
      <sz val="28"/>
      <color rgb="FFFF0000"/>
      <name val="新細明體"/>
      <family val="1"/>
      <charset val="136"/>
      <scheme val="minor"/>
    </font>
    <font>
      <b/>
      <sz val="28"/>
      <color rgb="FF0000CC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horizontal="left" vertical="center"/>
    </xf>
    <xf numFmtId="0" fontId="15" fillId="0" borderId="0">
      <alignment vertical="center"/>
    </xf>
    <xf numFmtId="0" fontId="2" fillId="0" borderId="0"/>
  </cellStyleXfs>
  <cellXfs count="144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180" fontId="7" fillId="2" borderId="2" xfId="1" applyNumberFormat="1" applyFont="1" applyFill="1" applyBorder="1">
      <alignment vertical="center"/>
    </xf>
    <xf numFmtId="0" fontId="2" fillId="0" borderId="0" xfId="1">
      <alignment vertical="center"/>
    </xf>
    <xf numFmtId="0" fontId="7" fillId="2" borderId="2" xfId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shrinkToFit="1"/>
    </xf>
    <xf numFmtId="181" fontId="9" fillId="0" borderId="6" xfId="1" applyNumberFormat="1" applyFont="1" applyBorder="1">
      <alignment vertical="center"/>
    </xf>
    <xf numFmtId="181" fontId="9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0" borderId="2" xfId="3" applyFont="1" applyBorder="1" applyAlignment="1">
      <alignment vertical="center" textRotation="255"/>
    </xf>
    <xf numFmtId="0" fontId="11" fillId="2" borderId="2" xfId="3" applyFont="1" applyFill="1" applyBorder="1">
      <alignment horizontal="left" vertical="center"/>
    </xf>
    <xf numFmtId="0" fontId="14" fillId="0" borderId="0" xfId="0" applyFont="1">
      <alignment vertical="center"/>
    </xf>
    <xf numFmtId="182" fontId="11" fillId="2" borderId="2" xfId="3" applyNumberFormat="1" applyFont="1" applyFill="1" applyBorder="1" applyAlignment="1">
      <alignment horizontal="right" vertical="center"/>
    </xf>
    <xf numFmtId="0" fontId="11" fillId="2" borderId="2" xfId="0" applyFont="1" applyFill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2" borderId="2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185" fontId="8" fillId="0" borderId="2" xfId="1" applyNumberFormat="1" applyFont="1" applyBorder="1" applyAlignment="1">
      <alignment horizontal="center" vertical="center"/>
    </xf>
    <xf numFmtId="0" fontId="20" fillId="0" borderId="0" xfId="1" applyFont="1">
      <alignment vertical="center"/>
    </xf>
    <xf numFmtId="0" fontId="8" fillId="0" borderId="0" xfId="1" applyFont="1">
      <alignment vertical="center"/>
    </xf>
    <xf numFmtId="0" fontId="20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11" fillId="0" borderId="2" xfId="3" applyFont="1" applyBorder="1">
      <alignment horizontal="left" vertical="center"/>
    </xf>
    <xf numFmtId="0" fontId="11" fillId="0" borderId="2" xfId="3" applyFont="1" applyBorder="1" applyAlignment="1">
      <alignment horizontal="right" vertical="center"/>
    </xf>
    <xf numFmtId="0" fontId="11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1" fillId="0" borderId="2" xfId="3" applyFont="1" applyBorder="1" applyAlignment="1">
      <alignment horizontal="center" vertical="center" textRotation="255"/>
    </xf>
    <xf numFmtId="0" fontId="21" fillId="0" borderId="2" xfId="3" applyFont="1" applyBorder="1">
      <alignment horizontal="left" vertical="center"/>
    </xf>
    <xf numFmtId="0" fontId="21" fillId="0" borderId="2" xfId="3" applyFont="1" applyBorder="1" applyAlignment="1">
      <alignment horizontal="right" vertical="center"/>
    </xf>
    <xf numFmtId="0" fontId="21" fillId="0" borderId="2" xfId="0" applyFont="1" applyBorder="1">
      <alignment vertical="center"/>
    </xf>
    <xf numFmtId="0" fontId="21" fillId="2" borderId="2" xfId="0" applyFont="1" applyFill="1" applyBorder="1">
      <alignment vertical="center"/>
    </xf>
    <xf numFmtId="0" fontId="21" fillId="2" borderId="2" xfId="3" applyFont="1" applyFill="1" applyBorder="1" applyAlignment="1">
      <alignment horizontal="right" vertical="center"/>
    </xf>
    <xf numFmtId="0" fontId="14" fillId="0" borderId="2" xfId="0" applyFont="1" applyBorder="1">
      <alignment vertical="center"/>
    </xf>
    <xf numFmtId="49" fontId="7" fillId="2" borderId="2" xfId="1" applyNumberFormat="1" applyFont="1" applyFill="1" applyBorder="1" applyAlignment="1">
      <alignment horizontal="center" vertical="center" shrinkToFit="1"/>
    </xf>
    <xf numFmtId="49" fontId="21" fillId="0" borderId="2" xfId="3" applyNumberFormat="1" applyFont="1" applyBorder="1" applyAlignment="1">
      <alignment horizontal="left" vertical="center" shrinkToFit="1"/>
    </xf>
    <xf numFmtId="49" fontId="21" fillId="0" borderId="2" xfId="0" applyNumberFormat="1" applyFont="1" applyBorder="1" applyAlignment="1">
      <alignment vertical="center" shrinkToFit="1"/>
    </xf>
    <xf numFmtId="49" fontId="20" fillId="0" borderId="0" xfId="1" applyNumberFormat="1" applyFont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3" fillId="0" borderId="2" xfId="3" applyFont="1" applyBorder="1" applyAlignment="1">
      <alignment horizontal="right" vertical="center"/>
    </xf>
    <xf numFmtId="0" fontId="23" fillId="0" borderId="2" xfId="3" applyFont="1" applyBorder="1">
      <alignment horizontal="left" vertical="center"/>
    </xf>
    <xf numFmtId="49" fontId="23" fillId="0" borderId="2" xfId="3" applyNumberFormat="1" applyFont="1" applyBorder="1" applyAlignment="1">
      <alignment horizontal="left" vertical="center" shrinkToFit="1"/>
    </xf>
    <xf numFmtId="181" fontId="7" fillId="2" borderId="2" xfId="1" applyNumberFormat="1" applyFont="1" applyFill="1" applyBorder="1" applyAlignment="1">
      <alignment horizontal="center" vertical="center" shrinkToFit="1"/>
    </xf>
    <xf numFmtId="0" fontId="21" fillId="0" borderId="2" xfId="3" applyFont="1" applyBorder="1" applyAlignment="1">
      <alignment horizontal="left" vertical="center" shrinkToFit="1"/>
    </xf>
    <xf numFmtId="0" fontId="21" fillId="0" borderId="2" xfId="0" applyFont="1" applyBorder="1" applyAlignment="1">
      <alignment vertical="center" shrinkToFit="1"/>
    </xf>
    <xf numFmtId="0" fontId="20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188" fontId="23" fillId="0" borderId="2" xfId="3" applyNumberFormat="1" applyFont="1" applyBorder="1" applyAlignment="1">
      <alignment horizontal="right" vertical="center"/>
    </xf>
    <xf numFmtId="0" fontId="23" fillId="0" borderId="2" xfId="3" applyFont="1" applyBorder="1" applyAlignment="1">
      <alignment horizontal="left" vertical="center" shrinkToFit="1"/>
    </xf>
    <xf numFmtId="190" fontId="23" fillId="0" borderId="2" xfId="3" applyNumberFormat="1" applyFont="1" applyBorder="1" applyAlignment="1">
      <alignment horizontal="right" vertical="center"/>
    </xf>
    <xf numFmtId="0" fontId="23" fillId="2" borderId="2" xfId="3" applyFont="1" applyFill="1" applyBorder="1" applyAlignment="1">
      <alignment horizontal="right" vertical="center"/>
    </xf>
    <xf numFmtId="0" fontId="21" fillId="3" borderId="2" xfId="3" applyFont="1" applyFill="1" applyBorder="1" applyAlignment="1">
      <alignment horizontal="right" vertical="center"/>
    </xf>
    <xf numFmtId="0" fontId="21" fillId="3" borderId="2" xfId="0" applyFont="1" applyFill="1" applyBorder="1">
      <alignment vertical="center"/>
    </xf>
    <xf numFmtId="0" fontId="21" fillId="3" borderId="2" xfId="3" applyFont="1" applyFill="1" applyBorder="1">
      <alignment horizontal="left" vertical="center"/>
    </xf>
    <xf numFmtId="0" fontId="8" fillId="0" borderId="2" xfId="0" applyFont="1" applyBorder="1" applyAlignment="1">
      <alignment vertical="center" shrinkToFit="1"/>
    </xf>
    <xf numFmtId="188" fontId="23" fillId="2" borderId="2" xfId="3" applyNumberFormat="1" applyFont="1" applyFill="1" applyBorder="1" applyAlignment="1">
      <alignment horizontal="right" vertical="center"/>
    </xf>
    <xf numFmtId="0" fontId="25" fillId="0" borderId="2" xfId="3" applyFont="1" applyBorder="1" applyAlignment="1">
      <alignment horizontal="right" vertical="center"/>
    </xf>
    <xf numFmtId="0" fontId="8" fillId="3" borderId="2" xfId="0" applyFont="1" applyFill="1" applyBorder="1">
      <alignment vertical="center"/>
    </xf>
    <xf numFmtId="183" fontId="21" fillId="0" borderId="2" xfId="3" applyNumberFormat="1" applyFont="1" applyBorder="1" applyAlignment="1">
      <alignment horizontal="right" vertical="center"/>
    </xf>
    <xf numFmtId="0" fontId="26" fillId="2" borderId="2" xfId="3" applyFont="1" applyFill="1" applyBorder="1" applyAlignment="1">
      <alignment horizontal="right" vertical="center"/>
    </xf>
    <xf numFmtId="0" fontId="18" fillId="0" borderId="0" xfId="1" applyFont="1">
      <alignment vertical="center"/>
    </xf>
    <xf numFmtId="0" fontId="22" fillId="0" borderId="0" xfId="1" applyFont="1">
      <alignment vertical="center"/>
    </xf>
    <xf numFmtId="0" fontId="21" fillId="4" borderId="2" xfId="3" applyFont="1" applyFill="1" applyBorder="1">
      <alignment horizontal="left" vertical="center"/>
    </xf>
    <xf numFmtId="0" fontId="21" fillId="4" borderId="2" xfId="3" applyFont="1" applyFill="1" applyBorder="1" applyAlignment="1">
      <alignment horizontal="right" vertical="center"/>
    </xf>
    <xf numFmtId="0" fontId="21" fillId="4" borderId="2" xfId="3" applyFont="1" applyFill="1" applyBorder="1" applyAlignment="1">
      <alignment horizontal="left" vertical="center" shrinkToFit="1"/>
    </xf>
    <xf numFmtId="197" fontId="23" fillId="0" borderId="2" xfId="3" applyNumberFormat="1" applyFont="1" applyBorder="1" applyAlignment="1">
      <alignment horizontal="right" vertical="center"/>
    </xf>
    <xf numFmtId="0" fontId="7" fillId="0" borderId="2" xfId="1" applyFont="1" applyBorder="1">
      <alignment vertical="center"/>
    </xf>
    <xf numFmtId="181" fontId="7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/>
    </xf>
    <xf numFmtId="0" fontId="24" fillId="5" borderId="2" xfId="3" applyFont="1" applyFill="1" applyBorder="1" applyAlignment="1">
      <alignment horizontal="right" vertical="center"/>
    </xf>
    <xf numFmtId="0" fontId="24" fillId="5" borderId="2" xfId="0" applyFont="1" applyFill="1" applyBorder="1">
      <alignment vertical="center"/>
    </xf>
    <xf numFmtId="0" fontId="21" fillId="6" borderId="2" xfId="3" applyFont="1" applyFill="1" applyBorder="1" applyAlignment="1">
      <alignment horizontal="right" vertical="center"/>
    </xf>
    <xf numFmtId="0" fontId="21" fillId="6" borderId="2" xfId="0" applyFont="1" applyFill="1" applyBorder="1">
      <alignment vertical="center"/>
    </xf>
    <xf numFmtId="0" fontId="11" fillId="6" borderId="2" xfId="3" applyFont="1" applyFill="1" applyBorder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8" fillId="0" borderId="7" xfId="1" applyFont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2" fontId="16" fillId="0" borderId="6" xfId="1" applyNumberFormat="1" applyFont="1" applyBorder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13" fillId="0" borderId="2" xfId="3" applyFont="1" applyBorder="1" applyAlignment="1">
      <alignment vertical="center" textRotation="255"/>
    </xf>
    <xf numFmtId="0" fontId="13" fillId="0" borderId="2" xfId="0" applyFont="1" applyBorder="1" applyAlignment="1">
      <alignment vertical="center" textRotation="255"/>
    </xf>
    <xf numFmtId="0" fontId="21" fillId="0" borderId="2" xfId="3" applyFont="1" applyBorder="1" applyAlignment="1">
      <alignment horizontal="center" vertical="center" textRotation="255"/>
    </xf>
    <xf numFmtId="0" fontId="21" fillId="0" borderId="2" xfId="0" applyFont="1" applyBorder="1" applyAlignment="1">
      <alignment horizontal="center" vertical="center" textRotation="255"/>
    </xf>
    <xf numFmtId="0" fontId="21" fillId="0" borderId="2" xfId="3" applyFont="1" applyBorder="1" applyAlignment="1">
      <alignment horizontal="center" vertical="top" textRotation="255"/>
    </xf>
    <xf numFmtId="0" fontId="21" fillId="0" borderId="2" xfId="0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right" vertical="center"/>
    </xf>
    <xf numFmtId="49" fontId="11" fillId="2" borderId="2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 shrinkToFit="1"/>
    </xf>
    <xf numFmtId="0" fontId="21" fillId="0" borderId="2" xfId="0" applyFont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vertical="center" textRotation="255"/>
    </xf>
    <xf numFmtId="0" fontId="21" fillId="0" borderId="2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textRotation="255"/>
    </xf>
    <xf numFmtId="0" fontId="11" fillId="6" borderId="2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181" fontId="7" fillId="0" borderId="2" xfId="1" applyNumberFormat="1" applyFont="1" applyBorder="1" applyAlignment="1">
      <alignment horizontal="center" vertical="center"/>
    </xf>
    <xf numFmtId="0" fontId="10" fillId="0" borderId="2" xfId="2" applyFont="1" applyBorder="1" applyAlignment="1">
      <alignment vertical="center" textRotation="255"/>
    </xf>
    <xf numFmtId="0" fontId="11" fillId="0" borderId="2" xfId="3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2" xfId="3" applyFont="1" applyBorder="1" applyAlignment="1">
      <alignment horizontal="center" vertical="top" textRotation="255"/>
    </xf>
    <xf numFmtId="0" fontId="11" fillId="3" borderId="2" xfId="0" applyFont="1" applyFill="1" applyBorder="1" applyAlignment="1">
      <alignment horizontal="center" vertical="top" textRotation="255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21" fillId="3" borderId="2" xfId="3" applyFont="1" applyFill="1" applyBorder="1" applyAlignment="1">
      <alignment horizontal="center" vertical="center" textRotation="255"/>
    </xf>
    <xf numFmtId="0" fontId="21" fillId="3" borderId="2" xfId="0" applyFont="1" applyFill="1" applyBorder="1" applyAlignment="1">
      <alignment horizontal="center" vertical="center" textRotation="255"/>
    </xf>
    <xf numFmtId="0" fontId="21" fillId="3" borderId="2" xfId="3" applyFont="1" applyFill="1" applyBorder="1" applyAlignment="1">
      <alignment horizontal="center" vertical="top" textRotation="255"/>
    </xf>
    <xf numFmtId="0" fontId="21" fillId="3" borderId="2" xfId="0" applyFont="1" applyFill="1" applyBorder="1" applyAlignment="1">
      <alignment horizontal="center" vertical="top" textRotation="255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3" xfId="1" applyNumberFormat="1" applyFont="1" applyFill="1" applyBorder="1" applyAlignment="1">
      <alignment horizontal="center" vertical="center"/>
    </xf>
    <xf numFmtId="180" fontId="7" fillId="2" borderId="4" xfId="1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176" fontId="7" fillId="0" borderId="2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178" fontId="7" fillId="0" borderId="2" xfId="1" applyNumberFormat="1" applyFont="1" applyBorder="1" applyAlignment="1">
      <alignment horizontal="center" vertical="center"/>
    </xf>
    <xf numFmtId="179" fontId="7" fillId="0" borderId="2" xfId="1" applyNumberFormat="1" applyFont="1" applyBorder="1" applyAlignment="1">
      <alignment horizontal="center" vertical="center"/>
    </xf>
    <xf numFmtId="180" fontId="7" fillId="0" borderId="3" xfId="1" applyNumberFormat="1" applyFont="1" applyBorder="1" applyAlignment="1">
      <alignment horizontal="center" vertical="center"/>
    </xf>
    <xf numFmtId="180" fontId="7" fillId="0" borderId="4" xfId="1" applyNumberFormat="1" applyFont="1" applyBorder="1" applyAlignment="1">
      <alignment horizontal="center" vertical="center"/>
    </xf>
    <xf numFmtId="180" fontId="7" fillId="0" borderId="5" xfId="1" applyNumberFormat="1" applyFont="1" applyBorder="1" applyAlignment="1">
      <alignment horizontal="center" vertical="center"/>
    </xf>
    <xf numFmtId="182" fontId="11" fillId="0" borderId="2" xfId="3" applyNumberFormat="1" applyFont="1" applyBorder="1" applyAlignment="1">
      <alignment horizontal="right" vertical="center"/>
    </xf>
    <xf numFmtId="198" fontId="11" fillId="0" borderId="2" xfId="3" applyNumberFormat="1" applyFont="1" applyBorder="1" applyAlignment="1">
      <alignment horizontal="right" vertical="center"/>
    </xf>
    <xf numFmtId="197" fontId="11" fillId="2" borderId="2" xfId="3" applyNumberFormat="1" applyFont="1" applyFill="1" applyBorder="1" applyAlignment="1">
      <alignment horizontal="right" vertical="center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40" zoomScaleNormal="40" zoomScaleSheetLayoutView="50" workbookViewId="0">
      <selection activeCell="J13" sqref="J13"/>
    </sheetView>
  </sheetViews>
  <sheetFormatPr defaultColWidth="8.875" defaultRowHeight="4.9000000000000004" customHeight="1"/>
  <cols>
    <col min="1" max="1" width="7" style="65" customWidth="1"/>
    <col min="2" max="2" width="8.5" style="4" customWidth="1"/>
    <col min="3" max="3" width="52.5" style="4" customWidth="1"/>
    <col min="4" max="4" width="16.5" style="50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50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7.375" style="4" customWidth="1"/>
    <col min="16" max="16" width="18" style="50" customWidth="1"/>
    <col min="17" max="17" width="20.625" style="25" customWidth="1"/>
    <col min="18" max="18" width="15.625" style="4" hidden="1" customWidth="1"/>
    <col min="19" max="19" width="15.625" style="26" hidden="1" customWidth="1"/>
    <col min="20" max="20" width="8.5" style="4" customWidth="1"/>
    <col min="21" max="21" width="67.75" style="4" customWidth="1"/>
    <col min="22" max="22" width="15.25" style="42" customWidth="1"/>
    <col min="23" max="23" width="20.625" style="25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50" customWidth="1"/>
    <col min="29" max="29" width="20.625" style="25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109" t="s">
        <v>216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</row>
    <row r="2" spans="1:34" s="133" customFormat="1" ht="50.1" customHeight="1">
      <c r="A2" s="2" t="s">
        <v>0</v>
      </c>
      <c r="B2" s="126">
        <v>45649</v>
      </c>
      <c r="C2" s="126"/>
      <c r="D2" s="126"/>
      <c r="E2" s="126"/>
      <c r="F2" s="126"/>
      <c r="G2" s="126"/>
      <c r="H2" s="127">
        <f>B2+1</f>
        <v>45650</v>
      </c>
      <c r="I2" s="127"/>
      <c r="J2" s="127"/>
      <c r="K2" s="127"/>
      <c r="L2" s="127"/>
      <c r="M2" s="127"/>
      <c r="N2" s="128">
        <f>H2+1</f>
        <v>45651</v>
      </c>
      <c r="O2" s="128"/>
      <c r="P2" s="128"/>
      <c r="Q2" s="128"/>
      <c r="R2" s="128"/>
      <c r="S2" s="128"/>
      <c r="T2" s="129">
        <f>N2+1</f>
        <v>45652</v>
      </c>
      <c r="U2" s="129"/>
      <c r="V2" s="129"/>
      <c r="W2" s="129"/>
      <c r="X2" s="129"/>
      <c r="Y2" s="129"/>
      <c r="Z2" s="130">
        <f>T2+1</f>
        <v>45653</v>
      </c>
      <c r="AA2" s="131"/>
      <c r="AB2" s="131"/>
      <c r="AC2" s="132"/>
      <c r="AD2" s="3"/>
      <c r="AE2" s="3"/>
    </row>
    <row r="3" spans="1:34" ht="50.1" customHeight="1">
      <c r="A3" s="2" t="s">
        <v>1</v>
      </c>
      <c r="B3" s="2"/>
      <c r="C3" s="106">
        <v>30</v>
      </c>
      <c r="D3" s="106"/>
      <c r="E3" s="106"/>
      <c r="F3" s="7"/>
      <c r="G3" s="7"/>
      <c r="H3" s="2"/>
      <c r="I3" s="106">
        <f>C3</f>
        <v>30</v>
      </c>
      <c r="J3" s="106"/>
      <c r="K3" s="106"/>
      <c r="L3" s="7"/>
      <c r="M3" s="7"/>
      <c r="N3" s="2"/>
      <c r="O3" s="106">
        <f>I3</f>
        <v>30</v>
      </c>
      <c r="P3" s="106"/>
      <c r="Q3" s="106"/>
      <c r="R3" s="7"/>
      <c r="S3" s="7"/>
      <c r="T3" s="2"/>
      <c r="U3" s="106">
        <f>O3</f>
        <v>30</v>
      </c>
      <c r="V3" s="106"/>
      <c r="W3" s="106"/>
      <c r="X3" s="7"/>
      <c r="Y3" s="7"/>
      <c r="Z3" s="2"/>
      <c r="AA3" s="106">
        <f>U3</f>
        <v>30</v>
      </c>
      <c r="AB3" s="106"/>
      <c r="AC3" s="106"/>
      <c r="AD3" s="7"/>
      <c r="AE3" s="7"/>
    </row>
    <row r="4" spans="1:34" ht="50.1" customHeight="1">
      <c r="A4" s="2"/>
      <c r="B4" s="2"/>
      <c r="C4" s="6" t="s">
        <v>2</v>
      </c>
      <c r="D4" s="46" t="s">
        <v>3</v>
      </c>
      <c r="E4" s="8" t="s">
        <v>4</v>
      </c>
      <c r="F4" s="5" t="s">
        <v>5</v>
      </c>
      <c r="G4" s="5" t="s">
        <v>6</v>
      </c>
      <c r="H4" s="2"/>
      <c r="I4" s="6" t="s">
        <v>2</v>
      </c>
      <c r="J4" s="46" t="s">
        <v>3</v>
      </c>
      <c r="K4" s="8" t="s">
        <v>4</v>
      </c>
      <c r="L4" s="5" t="s">
        <v>5</v>
      </c>
      <c r="M4" s="5" t="s">
        <v>6</v>
      </c>
      <c r="N4" s="2"/>
      <c r="O4" s="6" t="s">
        <v>2</v>
      </c>
      <c r="P4" s="46" t="s">
        <v>3</v>
      </c>
      <c r="Q4" s="8" t="s">
        <v>4</v>
      </c>
      <c r="R4" s="5" t="s">
        <v>5</v>
      </c>
      <c r="S4" s="5" t="s">
        <v>6</v>
      </c>
      <c r="T4" s="2"/>
      <c r="U4" s="6" t="s">
        <v>2</v>
      </c>
      <c r="V4" s="38" t="s">
        <v>3</v>
      </c>
      <c r="W4" s="8" t="s">
        <v>4</v>
      </c>
      <c r="X4" s="5" t="s">
        <v>5</v>
      </c>
      <c r="Y4" s="5" t="s">
        <v>6</v>
      </c>
      <c r="Z4" s="2"/>
      <c r="AA4" s="6" t="s">
        <v>2</v>
      </c>
      <c r="AB4" s="46" t="s">
        <v>3</v>
      </c>
      <c r="AC4" s="8" t="s">
        <v>4</v>
      </c>
      <c r="AD4" s="5" t="s">
        <v>5</v>
      </c>
      <c r="AE4" s="5" t="s">
        <v>6</v>
      </c>
      <c r="AF4" s="9"/>
      <c r="AG4" s="10"/>
      <c r="AH4" s="10"/>
    </row>
    <row r="5" spans="1:34" s="11" customFormat="1" ht="50.1" customHeight="1">
      <c r="A5" s="107" t="s">
        <v>7</v>
      </c>
      <c r="B5" s="97" t="s">
        <v>27</v>
      </c>
      <c r="C5" s="105" t="s">
        <v>155</v>
      </c>
      <c r="D5" s="108"/>
      <c r="E5" s="105"/>
      <c r="F5" s="105"/>
      <c r="G5" s="105"/>
      <c r="H5" s="100" t="s">
        <v>22</v>
      </c>
      <c r="I5" s="99" t="s">
        <v>207</v>
      </c>
      <c r="J5" s="104" t="s">
        <v>29</v>
      </c>
      <c r="K5" s="102"/>
      <c r="L5" s="102"/>
      <c r="M5" s="102"/>
      <c r="N5" s="100" t="s">
        <v>149</v>
      </c>
      <c r="O5" s="99" t="s">
        <v>181</v>
      </c>
      <c r="P5" s="104" t="s">
        <v>92</v>
      </c>
      <c r="Q5" s="99"/>
      <c r="R5" s="102"/>
      <c r="S5" s="102"/>
      <c r="T5" s="100"/>
      <c r="U5" s="99"/>
      <c r="V5" s="103"/>
      <c r="W5" s="99"/>
      <c r="X5" s="99"/>
      <c r="Y5" s="99"/>
      <c r="Z5" s="100" t="s">
        <v>24</v>
      </c>
      <c r="AA5" s="99" t="s">
        <v>156</v>
      </c>
      <c r="AB5" s="101"/>
      <c r="AC5" s="98"/>
      <c r="AD5" s="98"/>
      <c r="AE5" s="98"/>
    </row>
    <row r="6" spans="1:34" s="11" customFormat="1" ht="50.1" customHeight="1">
      <c r="A6" s="107"/>
      <c r="B6" s="97"/>
      <c r="C6" s="105"/>
      <c r="D6" s="108"/>
      <c r="E6" s="105"/>
      <c r="F6" s="105"/>
      <c r="G6" s="105"/>
      <c r="H6" s="100"/>
      <c r="I6" s="99"/>
      <c r="J6" s="104"/>
      <c r="K6" s="102"/>
      <c r="L6" s="102"/>
      <c r="M6" s="102"/>
      <c r="N6" s="100"/>
      <c r="O6" s="99"/>
      <c r="P6" s="104"/>
      <c r="Q6" s="99"/>
      <c r="R6" s="102"/>
      <c r="S6" s="102"/>
      <c r="T6" s="100"/>
      <c r="U6" s="99"/>
      <c r="V6" s="103"/>
      <c r="W6" s="99"/>
      <c r="X6" s="99"/>
      <c r="Y6" s="99"/>
      <c r="Z6" s="100"/>
      <c r="AA6" s="99"/>
      <c r="AB6" s="101"/>
      <c r="AC6" s="98"/>
      <c r="AD6" s="98"/>
      <c r="AE6" s="98"/>
    </row>
    <row r="7" spans="1:34" s="14" customFormat="1" ht="50.1" customHeight="1">
      <c r="A7" s="92" t="s">
        <v>8</v>
      </c>
      <c r="B7" s="94" t="s">
        <v>176</v>
      </c>
      <c r="C7" s="44" t="s">
        <v>177</v>
      </c>
      <c r="D7" s="52" t="s">
        <v>86</v>
      </c>
      <c r="E7" s="43">
        <v>1.5</v>
      </c>
      <c r="F7" s="43">
        <v>101</v>
      </c>
      <c r="G7" s="43">
        <f>F7*E7</f>
        <v>151.5</v>
      </c>
      <c r="H7" s="94" t="s">
        <v>221</v>
      </c>
      <c r="I7" s="44" t="s">
        <v>223</v>
      </c>
      <c r="J7" s="52" t="s">
        <v>162</v>
      </c>
      <c r="K7" s="43">
        <v>0.6</v>
      </c>
      <c r="L7" s="43">
        <v>79</v>
      </c>
      <c r="M7" s="43">
        <f>L7*K7</f>
        <v>47.4</v>
      </c>
      <c r="N7" s="94" t="s">
        <v>225</v>
      </c>
      <c r="O7" s="44" t="s">
        <v>240</v>
      </c>
      <c r="P7" s="52" t="s">
        <v>86</v>
      </c>
      <c r="Q7" s="60">
        <v>1</v>
      </c>
      <c r="R7" s="43">
        <v>88</v>
      </c>
      <c r="S7" s="43">
        <f>R7*Q7</f>
        <v>88</v>
      </c>
      <c r="T7" s="94" t="s">
        <v>26</v>
      </c>
      <c r="U7" s="32" t="s">
        <v>213</v>
      </c>
      <c r="V7" s="39" t="s">
        <v>36</v>
      </c>
      <c r="W7" s="33"/>
      <c r="X7" s="33"/>
      <c r="Y7" s="33"/>
      <c r="Z7" s="94" t="s">
        <v>230</v>
      </c>
      <c r="AA7" s="44" t="s">
        <v>164</v>
      </c>
      <c r="AB7" s="52" t="s">
        <v>98</v>
      </c>
      <c r="AC7" s="43">
        <v>0.1</v>
      </c>
      <c r="AD7" s="43">
        <v>185</v>
      </c>
      <c r="AE7" s="43">
        <f>AD7*AC7</f>
        <v>18.5</v>
      </c>
    </row>
    <row r="8" spans="1:34" s="14" customFormat="1" ht="50.1" customHeight="1">
      <c r="A8" s="93"/>
      <c r="B8" s="95"/>
      <c r="C8" s="44" t="s">
        <v>222</v>
      </c>
      <c r="D8" s="52" t="s">
        <v>162</v>
      </c>
      <c r="E8" s="43">
        <v>0.3</v>
      </c>
      <c r="F8" s="43">
        <v>145</v>
      </c>
      <c r="G8" s="43">
        <f>F8*E8</f>
        <v>43.5</v>
      </c>
      <c r="H8" s="95"/>
      <c r="I8" s="32" t="s">
        <v>208</v>
      </c>
      <c r="J8" s="47" t="s">
        <v>38</v>
      </c>
      <c r="K8" s="33"/>
      <c r="L8" s="33"/>
      <c r="M8" s="33"/>
      <c r="N8" s="95"/>
      <c r="O8" s="44" t="s">
        <v>226</v>
      </c>
      <c r="P8" s="44" t="s">
        <v>64</v>
      </c>
      <c r="Q8" s="43">
        <v>2.1</v>
      </c>
      <c r="R8" s="43">
        <v>73</v>
      </c>
      <c r="S8" s="43">
        <f>R8*Q8</f>
        <v>153.30000000000001</v>
      </c>
      <c r="T8" s="95"/>
      <c r="U8" s="32" t="s">
        <v>157</v>
      </c>
      <c r="V8" s="39" t="s">
        <v>162</v>
      </c>
      <c r="W8" s="33"/>
      <c r="X8" s="33"/>
      <c r="Y8" s="33"/>
      <c r="Z8" s="95"/>
      <c r="AA8" s="44" t="s">
        <v>142</v>
      </c>
      <c r="AB8" s="45" t="s">
        <v>161</v>
      </c>
      <c r="AC8" s="43">
        <v>0.3</v>
      </c>
      <c r="AD8" s="43">
        <v>55</v>
      </c>
      <c r="AE8" s="43">
        <f>AD8*AC8</f>
        <v>16.5</v>
      </c>
    </row>
    <row r="9" spans="1:34" s="14" customFormat="1" ht="50.1" customHeight="1">
      <c r="A9" s="93"/>
      <c r="B9" s="95"/>
      <c r="C9" s="44" t="s">
        <v>91</v>
      </c>
      <c r="D9" s="52" t="s">
        <v>178</v>
      </c>
      <c r="E9" s="43">
        <v>0.1</v>
      </c>
      <c r="F9" s="43">
        <v>287</v>
      </c>
      <c r="G9" s="43">
        <f>F9*E9</f>
        <v>28.700000000000003</v>
      </c>
      <c r="H9" s="95"/>
      <c r="I9" s="32" t="s">
        <v>160</v>
      </c>
      <c r="J9" s="47" t="s">
        <v>161</v>
      </c>
      <c r="K9" s="33"/>
      <c r="L9" s="33"/>
      <c r="M9" s="33"/>
      <c r="N9" s="95"/>
      <c r="O9" s="32" t="s">
        <v>48</v>
      </c>
      <c r="P9" s="47" t="s">
        <v>45</v>
      </c>
      <c r="Q9" s="33"/>
      <c r="R9" s="33"/>
      <c r="S9" s="33"/>
      <c r="T9" s="95"/>
      <c r="U9" s="32" t="s">
        <v>136</v>
      </c>
      <c r="V9" s="39" t="s">
        <v>39</v>
      </c>
      <c r="W9" s="33"/>
      <c r="X9" s="33"/>
      <c r="Y9" s="33"/>
      <c r="Z9" s="95"/>
      <c r="AA9" s="44" t="s">
        <v>131</v>
      </c>
      <c r="AB9" s="52" t="s">
        <v>132</v>
      </c>
      <c r="AC9" s="51">
        <v>2</v>
      </c>
      <c r="AD9" s="43">
        <v>38</v>
      </c>
      <c r="AE9" s="43">
        <f>AD9*AC9</f>
        <v>76</v>
      </c>
    </row>
    <row r="10" spans="1:34" s="14" customFormat="1" ht="50.1" customHeight="1">
      <c r="A10" s="93"/>
      <c r="B10" s="95"/>
      <c r="C10" s="32" t="s">
        <v>160</v>
      </c>
      <c r="D10" s="47" t="s">
        <v>161</v>
      </c>
      <c r="E10" s="33"/>
      <c r="F10" s="33"/>
      <c r="G10" s="33"/>
      <c r="H10" s="95"/>
      <c r="I10" s="32" t="s">
        <v>186</v>
      </c>
      <c r="J10" s="47" t="s">
        <v>130</v>
      </c>
      <c r="K10" s="33"/>
      <c r="L10" s="33"/>
      <c r="M10" s="33"/>
      <c r="N10" s="95"/>
      <c r="O10" s="32" t="s">
        <v>137</v>
      </c>
      <c r="P10" s="47" t="s">
        <v>111</v>
      </c>
      <c r="Q10" s="33"/>
      <c r="R10" s="33"/>
      <c r="S10" s="33"/>
      <c r="T10" s="95"/>
      <c r="U10" s="32" t="s">
        <v>160</v>
      </c>
      <c r="V10" s="39" t="s">
        <v>161</v>
      </c>
      <c r="W10" s="33"/>
      <c r="X10" s="33"/>
      <c r="Y10" s="33"/>
      <c r="Z10" s="95"/>
      <c r="AA10" s="44" t="s">
        <v>117</v>
      </c>
      <c r="AB10" s="52" t="s">
        <v>86</v>
      </c>
      <c r="AC10" s="69">
        <v>2</v>
      </c>
      <c r="AD10" s="43">
        <v>75</v>
      </c>
      <c r="AE10" s="43">
        <f>AD10*AC10</f>
        <v>150</v>
      </c>
    </row>
    <row r="11" spans="1:34" s="14" customFormat="1" ht="50.1" customHeight="1">
      <c r="A11" s="93"/>
      <c r="B11" s="95"/>
      <c r="C11" s="32"/>
      <c r="D11" s="47"/>
      <c r="E11" s="33"/>
      <c r="F11" s="33"/>
      <c r="G11" s="33"/>
      <c r="H11" s="95"/>
      <c r="I11" s="34"/>
      <c r="J11" s="48"/>
      <c r="K11" s="33"/>
      <c r="L11" s="33"/>
      <c r="M11" s="33"/>
      <c r="N11" s="95"/>
      <c r="O11" s="34"/>
      <c r="P11" s="48"/>
      <c r="Q11" s="34"/>
      <c r="R11" s="34"/>
      <c r="S11" s="34"/>
      <c r="T11" s="95"/>
      <c r="U11" s="32" t="s">
        <v>57</v>
      </c>
      <c r="V11" s="39" t="s">
        <v>58</v>
      </c>
      <c r="W11" s="33"/>
      <c r="X11" s="33"/>
      <c r="Y11" s="33"/>
      <c r="Z11" s="95"/>
      <c r="AA11" s="32"/>
      <c r="AB11" s="47"/>
      <c r="AC11" s="33"/>
      <c r="AD11" s="33"/>
      <c r="AE11" s="33"/>
    </row>
    <row r="12" spans="1:34" s="14" customFormat="1" ht="50.1" customHeight="1">
      <c r="A12" s="93"/>
      <c r="B12" s="95"/>
      <c r="C12" s="32"/>
      <c r="D12" s="47"/>
      <c r="E12" s="33"/>
      <c r="F12" s="33"/>
      <c r="G12" s="33"/>
      <c r="H12" s="95"/>
      <c r="I12" s="34"/>
      <c r="J12" s="48"/>
      <c r="K12" s="34"/>
      <c r="L12" s="34"/>
      <c r="M12" s="34"/>
      <c r="N12" s="95"/>
      <c r="O12" s="34"/>
      <c r="P12" s="48"/>
      <c r="Q12" s="34"/>
      <c r="R12" s="34"/>
      <c r="S12" s="34"/>
      <c r="T12" s="95"/>
      <c r="U12" s="44" t="s">
        <v>90</v>
      </c>
      <c r="V12" s="45" t="s">
        <v>87</v>
      </c>
      <c r="W12" s="53" t="s">
        <v>120</v>
      </c>
      <c r="X12" s="43"/>
      <c r="Y12" s="43"/>
      <c r="Z12" s="95"/>
      <c r="AA12" s="32"/>
      <c r="AB12" s="47"/>
      <c r="AC12" s="33"/>
      <c r="AD12" s="33"/>
      <c r="AE12" s="33"/>
    </row>
    <row r="13" spans="1:34" s="14" customFormat="1" ht="50.1" customHeight="1">
      <c r="A13" s="93"/>
      <c r="B13" s="95"/>
      <c r="C13" s="34"/>
      <c r="D13" s="48"/>
      <c r="E13" s="34"/>
      <c r="F13" s="34"/>
      <c r="G13" s="34"/>
      <c r="H13" s="95"/>
      <c r="I13" s="34"/>
      <c r="J13" s="48"/>
      <c r="K13" s="34"/>
      <c r="L13" s="34"/>
      <c r="M13" s="34"/>
      <c r="N13" s="95"/>
      <c r="O13" s="34"/>
      <c r="P13" s="48"/>
      <c r="Q13" s="34"/>
      <c r="R13" s="34"/>
      <c r="S13" s="34"/>
      <c r="T13" s="95"/>
      <c r="U13" s="32"/>
      <c r="V13" s="39"/>
      <c r="W13" s="33"/>
      <c r="X13" s="33"/>
      <c r="Y13" s="33"/>
      <c r="Z13" s="95"/>
      <c r="AA13" s="34"/>
      <c r="AB13" s="48"/>
      <c r="AC13" s="34"/>
      <c r="AD13" s="34"/>
      <c r="AE13" s="34"/>
    </row>
    <row r="14" spans="1:34" s="14" customFormat="1" ht="50.1" customHeight="1">
      <c r="A14" s="93"/>
      <c r="B14" s="95"/>
      <c r="C14" s="34"/>
      <c r="D14" s="48"/>
      <c r="E14" s="34"/>
      <c r="F14" s="34"/>
      <c r="G14" s="34"/>
      <c r="H14" s="95"/>
      <c r="I14" s="34"/>
      <c r="J14" s="48"/>
      <c r="K14" s="34"/>
      <c r="L14" s="34"/>
      <c r="M14" s="34"/>
      <c r="N14" s="95"/>
      <c r="O14" s="34"/>
      <c r="P14" s="48"/>
      <c r="Q14" s="34"/>
      <c r="R14" s="34"/>
      <c r="S14" s="34"/>
      <c r="T14" s="95"/>
      <c r="U14" s="32"/>
      <c r="V14" s="39"/>
      <c r="W14" s="33"/>
      <c r="X14" s="33"/>
      <c r="Y14" s="33"/>
      <c r="Z14" s="95"/>
      <c r="AA14" s="34"/>
      <c r="AB14" s="48"/>
      <c r="AC14" s="34"/>
      <c r="AD14" s="34"/>
      <c r="AE14" s="34"/>
    </row>
    <row r="15" spans="1:34" s="14" customFormat="1" ht="50.1" customHeight="1">
      <c r="A15" s="93"/>
      <c r="B15" s="95"/>
      <c r="C15" s="34"/>
      <c r="D15" s="48"/>
      <c r="E15" s="34"/>
      <c r="F15" s="34"/>
      <c r="G15" s="34"/>
      <c r="H15" s="95"/>
      <c r="I15" s="34"/>
      <c r="J15" s="48"/>
      <c r="K15" s="34"/>
      <c r="L15" s="34"/>
      <c r="M15" s="34"/>
      <c r="N15" s="95"/>
      <c r="O15" s="34"/>
      <c r="P15" s="48"/>
      <c r="Q15" s="34"/>
      <c r="R15" s="34"/>
      <c r="S15" s="34"/>
      <c r="T15" s="95"/>
      <c r="U15" s="32"/>
      <c r="V15" s="39"/>
      <c r="W15" s="33"/>
      <c r="X15" s="33"/>
      <c r="Y15" s="33"/>
      <c r="Z15" s="95"/>
      <c r="AA15" s="34"/>
      <c r="AB15" s="48"/>
      <c r="AC15" s="34"/>
      <c r="AD15" s="34"/>
      <c r="AE15" s="34"/>
    </row>
    <row r="16" spans="1:34" s="14" customFormat="1" ht="50.1" customHeight="1">
      <c r="A16" s="93"/>
      <c r="B16" s="95"/>
      <c r="C16" s="34"/>
      <c r="D16" s="48"/>
      <c r="E16" s="34"/>
      <c r="F16" s="34"/>
      <c r="G16" s="34"/>
      <c r="H16" s="95"/>
      <c r="I16" s="34"/>
      <c r="J16" s="48"/>
      <c r="K16" s="34"/>
      <c r="L16" s="34"/>
      <c r="M16" s="34"/>
      <c r="N16" s="95"/>
      <c r="O16" s="34"/>
      <c r="P16" s="48"/>
      <c r="Q16" s="34"/>
      <c r="R16" s="34"/>
      <c r="S16" s="34"/>
      <c r="T16" s="95"/>
      <c r="U16" s="37"/>
      <c r="V16" s="37"/>
      <c r="W16" s="37"/>
      <c r="X16" s="37"/>
      <c r="Y16" s="37"/>
      <c r="Z16" s="95"/>
      <c r="AA16" s="34"/>
      <c r="AB16" s="48"/>
      <c r="AC16" s="34"/>
      <c r="AD16" s="34"/>
      <c r="AE16" s="34"/>
    </row>
    <row r="17" spans="1:31" s="14" customFormat="1" ht="50.1" customHeight="1">
      <c r="A17" s="92" t="s">
        <v>9</v>
      </c>
      <c r="B17" s="94" t="s">
        <v>217</v>
      </c>
      <c r="C17" s="32" t="s">
        <v>206</v>
      </c>
      <c r="D17" s="47" t="s">
        <v>162</v>
      </c>
      <c r="E17" s="33"/>
      <c r="F17" s="33"/>
      <c r="G17" s="33"/>
      <c r="H17" s="94" t="s">
        <v>25</v>
      </c>
      <c r="I17" s="32" t="s">
        <v>63</v>
      </c>
      <c r="J17" s="47" t="s">
        <v>64</v>
      </c>
      <c r="K17" s="33"/>
      <c r="L17" s="33"/>
      <c r="M17" s="33"/>
      <c r="N17" s="94" t="s">
        <v>150</v>
      </c>
      <c r="O17" s="32" t="s">
        <v>224</v>
      </c>
      <c r="P17" s="47" t="s">
        <v>187</v>
      </c>
      <c r="Q17" s="33"/>
      <c r="R17" s="33"/>
      <c r="S17" s="33"/>
      <c r="T17" s="94" t="s">
        <v>151</v>
      </c>
      <c r="U17" s="44" t="s">
        <v>93</v>
      </c>
      <c r="V17" s="52" t="s">
        <v>88</v>
      </c>
      <c r="W17" s="54">
        <v>1</v>
      </c>
      <c r="X17" s="54">
        <v>140</v>
      </c>
      <c r="Y17" s="63">
        <f>X17*W17</f>
        <v>140</v>
      </c>
      <c r="Z17" s="94" t="s">
        <v>153</v>
      </c>
      <c r="AA17" s="32" t="s">
        <v>112</v>
      </c>
      <c r="AB17" s="47" t="s">
        <v>162</v>
      </c>
      <c r="AC17" s="33"/>
      <c r="AD17" s="33"/>
      <c r="AE17" s="33"/>
    </row>
    <row r="18" spans="1:31" s="14" customFormat="1" ht="50.1" customHeight="1">
      <c r="A18" s="93"/>
      <c r="B18" s="95"/>
      <c r="C18" s="32" t="s">
        <v>78</v>
      </c>
      <c r="D18" s="47" t="s">
        <v>79</v>
      </c>
      <c r="E18" s="33"/>
      <c r="F18" s="33"/>
      <c r="G18" s="33"/>
      <c r="H18" s="95"/>
      <c r="I18" s="32" t="s">
        <v>81</v>
      </c>
      <c r="J18" s="47" t="s">
        <v>173</v>
      </c>
      <c r="K18" s="33"/>
      <c r="L18" s="33"/>
      <c r="M18" s="33"/>
      <c r="N18" s="95"/>
      <c r="O18" s="32" t="s">
        <v>190</v>
      </c>
      <c r="P18" s="47" t="s">
        <v>110</v>
      </c>
      <c r="Q18" s="33"/>
      <c r="R18" s="33"/>
      <c r="S18" s="33"/>
      <c r="T18" s="95"/>
      <c r="U18" s="44" t="s">
        <v>170</v>
      </c>
      <c r="V18" s="52" t="s">
        <v>87</v>
      </c>
      <c r="W18" s="59">
        <v>1</v>
      </c>
      <c r="X18" s="54">
        <v>105</v>
      </c>
      <c r="Y18" s="63">
        <f>X18*W18</f>
        <v>105</v>
      </c>
      <c r="Z18" s="95"/>
      <c r="AA18" s="27" t="s">
        <v>237</v>
      </c>
      <c r="AB18" s="47" t="s">
        <v>121</v>
      </c>
      <c r="AC18" s="33"/>
      <c r="AD18" s="33"/>
      <c r="AE18" s="33"/>
    </row>
    <row r="19" spans="1:31" s="14" customFormat="1" ht="50.1" customHeight="1">
      <c r="A19" s="93"/>
      <c r="B19" s="95"/>
      <c r="C19" s="32" t="s">
        <v>160</v>
      </c>
      <c r="D19" s="47" t="s">
        <v>161</v>
      </c>
      <c r="E19" s="33"/>
      <c r="F19" s="33"/>
      <c r="G19" s="33"/>
      <c r="H19" s="95"/>
      <c r="I19" s="32" t="s">
        <v>67</v>
      </c>
      <c r="J19" s="47" t="s">
        <v>68</v>
      </c>
      <c r="K19" s="33"/>
      <c r="L19" s="33"/>
      <c r="M19" s="33"/>
      <c r="N19" s="95"/>
      <c r="O19" s="32" t="s">
        <v>192</v>
      </c>
      <c r="P19" s="47" t="s">
        <v>113</v>
      </c>
      <c r="Q19" s="33"/>
      <c r="R19" s="33"/>
      <c r="S19" s="33"/>
      <c r="T19" s="95"/>
      <c r="U19" s="32" t="s">
        <v>169</v>
      </c>
      <c r="V19" s="39" t="s">
        <v>172</v>
      </c>
      <c r="W19" s="33"/>
      <c r="X19" s="33"/>
      <c r="Y19" s="33"/>
      <c r="Z19" s="95"/>
      <c r="AA19" s="32" t="s">
        <v>214</v>
      </c>
      <c r="AB19" s="47" t="s">
        <v>162</v>
      </c>
      <c r="AC19" s="33"/>
      <c r="AD19" s="33"/>
      <c r="AE19" s="33"/>
    </row>
    <row r="20" spans="1:31" s="14" customFormat="1" ht="50.1" customHeight="1">
      <c r="A20" s="93"/>
      <c r="B20" s="95"/>
      <c r="C20" s="32"/>
      <c r="D20" s="47"/>
      <c r="E20" s="33"/>
      <c r="F20" s="33"/>
      <c r="G20" s="33"/>
      <c r="H20" s="95"/>
      <c r="I20" s="32" t="s">
        <v>209</v>
      </c>
      <c r="J20" s="47" t="s">
        <v>162</v>
      </c>
      <c r="K20" s="33"/>
      <c r="L20" s="33"/>
      <c r="M20" s="33"/>
      <c r="N20" s="95"/>
      <c r="O20" s="32" t="s">
        <v>43</v>
      </c>
      <c r="P20" s="47" t="s">
        <v>162</v>
      </c>
      <c r="Q20" s="33"/>
      <c r="R20" s="33"/>
      <c r="S20" s="33"/>
      <c r="T20" s="95"/>
      <c r="U20" s="32" t="s">
        <v>193</v>
      </c>
      <c r="V20" s="39" t="s">
        <v>38</v>
      </c>
      <c r="W20" s="33"/>
      <c r="X20" s="33"/>
      <c r="Y20" s="33"/>
      <c r="Z20" s="95"/>
      <c r="AA20" s="32" t="s">
        <v>81</v>
      </c>
      <c r="AB20" s="47" t="s">
        <v>173</v>
      </c>
      <c r="AC20" s="33"/>
      <c r="AD20" s="33"/>
      <c r="AE20" s="33"/>
    </row>
    <row r="21" spans="1:31" s="14" customFormat="1" ht="50.1" customHeight="1">
      <c r="A21" s="93"/>
      <c r="B21" s="95"/>
      <c r="C21" s="32"/>
      <c r="D21" s="47"/>
      <c r="E21" s="33"/>
      <c r="F21" s="33"/>
      <c r="G21" s="33"/>
      <c r="H21" s="95"/>
      <c r="I21" s="32"/>
      <c r="J21" s="47"/>
      <c r="K21" s="33"/>
      <c r="L21" s="33"/>
      <c r="M21" s="33"/>
      <c r="N21" s="95"/>
      <c r="O21" s="32" t="s">
        <v>109</v>
      </c>
      <c r="P21" s="47" t="s">
        <v>162</v>
      </c>
      <c r="Q21" s="33"/>
      <c r="R21" s="33"/>
      <c r="S21" s="33"/>
      <c r="T21" s="95"/>
      <c r="U21" s="32" t="s">
        <v>160</v>
      </c>
      <c r="V21" s="39" t="s">
        <v>161</v>
      </c>
      <c r="W21" s="33"/>
      <c r="X21" s="33"/>
      <c r="Y21" s="33"/>
      <c r="Z21" s="95"/>
      <c r="AA21" s="32" t="s">
        <v>140</v>
      </c>
      <c r="AB21" s="47" t="s">
        <v>141</v>
      </c>
      <c r="AC21" s="33"/>
      <c r="AD21" s="33"/>
      <c r="AE21" s="33"/>
    </row>
    <row r="22" spans="1:31" s="14" customFormat="1" ht="50.1" customHeight="1">
      <c r="A22" s="93"/>
      <c r="B22" s="95"/>
      <c r="C22" s="34"/>
      <c r="D22" s="48"/>
      <c r="E22" s="34"/>
      <c r="F22" s="34"/>
      <c r="G22" s="34"/>
      <c r="H22" s="95"/>
      <c r="I22" s="34"/>
      <c r="J22" s="48"/>
      <c r="K22" s="34"/>
      <c r="L22" s="34"/>
      <c r="M22" s="34"/>
      <c r="N22" s="95"/>
      <c r="O22" s="32" t="s">
        <v>50</v>
      </c>
      <c r="P22" s="47" t="s">
        <v>162</v>
      </c>
      <c r="Q22" s="33"/>
      <c r="R22" s="33"/>
      <c r="S22" s="33"/>
      <c r="T22" s="95"/>
      <c r="U22" s="32" t="s">
        <v>48</v>
      </c>
      <c r="V22" s="39" t="s">
        <v>45</v>
      </c>
      <c r="W22" s="33"/>
      <c r="X22" s="33"/>
      <c r="Y22" s="33"/>
      <c r="Z22" s="95"/>
      <c r="AA22" s="32" t="s">
        <v>57</v>
      </c>
      <c r="AB22" s="47" t="s">
        <v>58</v>
      </c>
      <c r="AC22" s="33"/>
      <c r="AD22" s="33"/>
      <c r="AE22" s="33"/>
    </row>
    <row r="23" spans="1:31" s="14" customFormat="1" ht="50.1" customHeight="1">
      <c r="A23" s="93"/>
      <c r="B23" s="95"/>
      <c r="C23" s="34"/>
      <c r="D23" s="48"/>
      <c r="E23" s="34"/>
      <c r="F23" s="34"/>
      <c r="G23" s="34"/>
      <c r="H23" s="95"/>
      <c r="I23" s="34"/>
      <c r="J23" s="48"/>
      <c r="K23" s="34"/>
      <c r="L23" s="34"/>
      <c r="M23" s="34"/>
      <c r="N23" s="95"/>
      <c r="O23" s="34"/>
      <c r="P23" s="48"/>
      <c r="Q23" s="34"/>
      <c r="R23" s="34"/>
      <c r="S23" s="34"/>
      <c r="T23" s="95"/>
      <c r="U23" s="32" t="s">
        <v>137</v>
      </c>
      <c r="V23" s="39" t="s">
        <v>111</v>
      </c>
      <c r="W23" s="33"/>
      <c r="X23" s="33"/>
      <c r="Y23" s="33"/>
      <c r="Z23" s="95"/>
      <c r="AA23" s="32"/>
      <c r="AB23" s="47"/>
      <c r="AC23" s="33"/>
      <c r="AD23" s="33"/>
      <c r="AE23" s="33"/>
    </row>
    <row r="24" spans="1:31" s="14" customFormat="1" ht="50.1" customHeight="1">
      <c r="A24" s="92" t="s">
        <v>10</v>
      </c>
      <c r="B24" s="96" t="s">
        <v>70</v>
      </c>
      <c r="C24" s="32" t="s">
        <v>116</v>
      </c>
      <c r="D24" s="30" t="s">
        <v>84</v>
      </c>
      <c r="E24" s="33"/>
      <c r="F24" s="33"/>
      <c r="G24" s="33"/>
      <c r="H24" s="96" t="s">
        <v>70</v>
      </c>
      <c r="I24" s="30" t="s">
        <v>133</v>
      </c>
      <c r="J24" s="58" t="s">
        <v>84</v>
      </c>
      <c r="K24" s="33"/>
      <c r="L24" s="28"/>
      <c r="M24" s="28"/>
      <c r="N24" s="96" t="s">
        <v>70</v>
      </c>
      <c r="O24" s="30" t="s">
        <v>179</v>
      </c>
      <c r="P24" s="58" t="s">
        <v>85</v>
      </c>
      <c r="Q24" s="33"/>
      <c r="R24" s="28"/>
      <c r="S24" s="28"/>
      <c r="T24" s="94"/>
      <c r="U24" s="34"/>
      <c r="V24" s="40"/>
      <c r="W24" s="34"/>
      <c r="X24" s="34"/>
      <c r="Y24" s="34"/>
      <c r="Z24" s="96" t="s">
        <v>70</v>
      </c>
      <c r="AA24" s="30" t="s">
        <v>100</v>
      </c>
      <c r="AB24" s="58" t="s">
        <v>84</v>
      </c>
      <c r="AC24" s="33"/>
      <c r="AD24" s="28"/>
      <c r="AE24" s="28"/>
    </row>
    <row r="25" spans="1:31" s="14" customFormat="1" ht="50.1" customHeight="1">
      <c r="A25" s="93"/>
      <c r="B25" s="97"/>
      <c r="C25" s="32" t="s">
        <v>71</v>
      </c>
      <c r="D25" s="47" t="s">
        <v>45</v>
      </c>
      <c r="E25" s="33"/>
      <c r="F25" s="33"/>
      <c r="G25" s="33"/>
      <c r="H25" s="97"/>
      <c r="I25" s="32" t="s">
        <v>71</v>
      </c>
      <c r="J25" s="47" t="s">
        <v>45</v>
      </c>
      <c r="K25" s="33"/>
      <c r="L25" s="33"/>
      <c r="M25" s="33"/>
      <c r="N25" s="97"/>
      <c r="O25" s="32" t="s">
        <v>71</v>
      </c>
      <c r="P25" s="47" t="s">
        <v>45</v>
      </c>
      <c r="Q25" s="33"/>
      <c r="R25" s="33"/>
      <c r="S25" s="33"/>
      <c r="T25" s="95"/>
      <c r="U25" s="34"/>
      <c r="V25" s="40"/>
      <c r="W25" s="34"/>
      <c r="X25" s="34"/>
      <c r="Y25" s="34"/>
      <c r="Z25" s="97"/>
      <c r="AA25" s="32" t="s">
        <v>71</v>
      </c>
      <c r="AB25" s="47" t="s">
        <v>45</v>
      </c>
      <c r="AC25" s="33"/>
      <c r="AD25" s="33"/>
      <c r="AE25" s="33"/>
    </row>
    <row r="26" spans="1:31" s="14" customFormat="1" ht="50.1" customHeight="1">
      <c r="A26" s="92" t="s">
        <v>11</v>
      </c>
      <c r="B26" s="94" t="s">
        <v>218</v>
      </c>
      <c r="C26" s="44" t="s">
        <v>219</v>
      </c>
      <c r="D26" s="52" t="s">
        <v>220</v>
      </c>
      <c r="E26" s="43">
        <v>0.6</v>
      </c>
      <c r="F26" s="43">
        <v>145</v>
      </c>
      <c r="G26" s="43">
        <f>F26*E26</f>
        <v>87</v>
      </c>
      <c r="H26" s="94" t="s">
        <v>227</v>
      </c>
      <c r="I26" s="32" t="s">
        <v>194</v>
      </c>
      <c r="J26" s="47" t="s">
        <v>195</v>
      </c>
      <c r="K26" s="33"/>
      <c r="L26" s="33"/>
      <c r="M26" s="33"/>
      <c r="N26" s="94" t="s">
        <v>212</v>
      </c>
      <c r="O26" s="32" t="s">
        <v>167</v>
      </c>
      <c r="P26" s="47" t="s">
        <v>102</v>
      </c>
      <c r="Q26" s="33"/>
      <c r="R26" s="33"/>
      <c r="S26" s="33"/>
      <c r="T26" s="94" t="s">
        <v>228</v>
      </c>
      <c r="U26" s="32" t="s">
        <v>112</v>
      </c>
      <c r="V26" s="39" t="s">
        <v>162</v>
      </c>
      <c r="W26" s="33"/>
      <c r="X26" s="33"/>
      <c r="Y26" s="33"/>
      <c r="Z26" s="94" t="s">
        <v>154</v>
      </c>
      <c r="AA26" s="66" t="s">
        <v>215</v>
      </c>
      <c r="AB26" s="68"/>
      <c r="AC26" s="67"/>
      <c r="AD26" s="67"/>
      <c r="AE26" s="67"/>
    </row>
    <row r="27" spans="1:31" s="14" customFormat="1" ht="50.1" customHeight="1">
      <c r="A27" s="93"/>
      <c r="B27" s="95"/>
      <c r="C27" s="32" t="s">
        <v>197</v>
      </c>
      <c r="D27" s="47" t="s">
        <v>51</v>
      </c>
      <c r="E27" s="33"/>
      <c r="F27" s="33"/>
      <c r="G27" s="33"/>
      <c r="H27" s="95"/>
      <c r="I27" s="32" t="s">
        <v>71</v>
      </c>
      <c r="J27" s="47" t="s">
        <v>45</v>
      </c>
      <c r="K27" s="33"/>
      <c r="L27" s="33"/>
      <c r="M27" s="33"/>
      <c r="N27" s="95"/>
      <c r="O27" s="32" t="s">
        <v>174</v>
      </c>
      <c r="P27" s="47" t="s">
        <v>185</v>
      </c>
      <c r="Q27" s="33"/>
      <c r="R27" s="33"/>
      <c r="S27" s="33"/>
      <c r="T27" s="95"/>
      <c r="U27" s="32" t="s">
        <v>63</v>
      </c>
      <c r="V27" s="39" t="s">
        <v>64</v>
      </c>
      <c r="W27" s="33"/>
      <c r="X27" s="33"/>
      <c r="Y27" s="33"/>
      <c r="Z27" s="95"/>
      <c r="AA27" s="32" t="s">
        <v>198</v>
      </c>
      <c r="AB27" s="47" t="s">
        <v>199</v>
      </c>
      <c r="AC27" s="33"/>
      <c r="AD27" s="33"/>
      <c r="AE27" s="33"/>
    </row>
    <row r="28" spans="1:31" s="14" customFormat="1" ht="50.1" customHeight="1">
      <c r="A28" s="93"/>
      <c r="B28" s="95"/>
      <c r="C28" s="32" t="s">
        <v>74</v>
      </c>
      <c r="D28" s="47" t="s">
        <v>28</v>
      </c>
      <c r="E28" s="33"/>
      <c r="F28" s="33"/>
      <c r="G28" s="33"/>
      <c r="H28" s="95"/>
      <c r="I28" s="32" t="s">
        <v>82</v>
      </c>
      <c r="J28" s="47" t="s">
        <v>83</v>
      </c>
      <c r="K28" s="33"/>
      <c r="L28" s="33"/>
      <c r="M28" s="33"/>
      <c r="N28" s="95"/>
      <c r="O28" s="32" t="s">
        <v>63</v>
      </c>
      <c r="P28" s="47" t="s">
        <v>64</v>
      </c>
      <c r="Q28" s="33"/>
      <c r="R28" s="33"/>
      <c r="S28" s="33"/>
      <c r="T28" s="95"/>
      <c r="U28" s="32" t="s">
        <v>160</v>
      </c>
      <c r="V28" s="39" t="s">
        <v>161</v>
      </c>
      <c r="W28" s="33"/>
      <c r="X28" s="33"/>
      <c r="Y28" s="33"/>
      <c r="Z28" s="95"/>
      <c r="AA28" s="32" t="s">
        <v>202</v>
      </c>
      <c r="AB28" s="47" t="s">
        <v>199</v>
      </c>
      <c r="AC28" s="33"/>
      <c r="AD28" s="33"/>
      <c r="AE28" s="33"/>
    </row>
    <row r="29" spans="1:31" s="14" customFormat="1" ht="50.1" customHeight="1">
      <c r="A29" s="93"/>
      <c r="B29" s="95"/>
      <c r="C29" s="34"/>
      <c r="D29" s="48"/>
      <c r="E29" s="34"/>
      <c r="F29" s="34"/>
      <c r="G29" s="34"/>
      <c r="H29" s="95"/>
      <c r="I29" s="34"/>
      <c r="J29" s="48"/>
      <c r="K29" s="33"/>
      <c r="L29" s="33"/>
      <c r="M29" s="33"/>
      <c r="N29" s="95"/>
      <c r="O29" s="32" t="s">
        <v>160</v>
      </c>
      <c r="P29" s="47" t="s">
        <v>161</v>
      </c>
      <c r="Q29" s="33"/>
      <c r="R29" s="33"/>
      <c r="S29" s="33"/>
      <c r="T29" s="95"/>
      <c r="U29" s="32" t="s">
        <v>67</v>
      </c>
      <c r="V29" s="39" t="s">
        <v>68</v>
      </c>
      <c r="W29" s="33"/>
      <c r="X29" s="33"/>
      <c r="Y29" s="33"/>
      <c r="Z29" s="95"/>
      <c r="AA29" s="32" t="s">
        <v>48</v>
      </c>
      <c r="AB29" s="47" t="s">
        <v>45</v>
      </c>
      <c r="AC29" s="33"/>
      <c r="AD29" s="33"/>
      <c r="AE29" s="33"/>
    </row>
    <row r="30" spans="1:31" s="14" customFormat="1" ht="50.1" customHeight="1">
      <c r="A30" s="93"/>
      <c r="B30" s="95"/>
      <c r="C30" s="34"/>
      <c r="D30" s="48"/>
      <c r="E30" s="34"/>
      <c r="F30" s="34"/>
      <c r="G30" s="34"/>
      <c r="H30" s="95"/>
      <c r="I30" s="34"/>
      <c r="J30" s="48"/>
      <c r="K30" s="34"/>
      <c r="L30" s="34"/>
      <c r="M30" s="34"/>
      <c r="N30" s="95"/>
      <c r="O30" s="32" t="s">
        <v>108</v>
      </c>
      <c r="P30" s="47" t="s">
        <v>83</v>
      </c>
      <c r="Q30" s="33"/>
      <c r="R30" s="33"/>
      <c r="S30" s="33"/>
      <c r="T30" s="95"/>
      <c r="U30" s="44" t="s">
        <v>96</v>
      </c>
      <c r="V30" s="45" t="s">
        <v>229</v>
      </c>
      <c r="W30" s="43">
        <v>0.6</v>
      </c>
      <c r="X30" s="43">
        <v>122</v>
      </c>
      <c r="Y30" s="54">
        <f>X30*W30</f>
        <v>73.2</v>
      </c>
      <c r="Z30" s="95"/>
      <c r="AA30" s="32" t="s">
        <v>75</v>
      </c>
      <c r="AB30" s="47" t="s">
        <v>76</v>
      </c>
      <c r="AC30" s="33"/>
      <c r="AD30" s="33"/>
      <c r="AE30" s="33"/>
    </row>
    <row r="31" spans="1:31" s="14" customFormat="1" ht="50.1" customHeight="1">
      <c r="A31" s="93"/>
      <c r="B31" s="95"/>
      <c r="C31" s="34"/>
      <c r="D31" s="48"/>
      <c r="E31" s="34"/>
      <c r="F31" s="34"/>
      <c r="G31" s="34"/>
      <c r="H31" s="95"/>
      <c r="I31" s="34"/>
      <c r="J31" s="48"/>
      <c r="K31" s="34"/>
      <c r="L31" s="34"/>
      <c r="M31" s="34"/>
      <c r="N31" s="95"/>
      <c r="O31" s="32" t="s">
        <v>114</v>
      </c>
      <c r="P31" s="47" t="s">
        <v>115</v>
      </c>
      <c r="Q31" s="33"/>
      <c r="R31" s="33"/>
      <c r="S31" s="33"/>
      <c r="T31" s="95"/>
      <c r="U31" s="32"/>
      <c r="V31" s="39"/>
      <c r="W31" s="33"/>
      <c r="X31" s="33"/>
      <c r="Y31" s="33"/>
      <c r="Z31" s="95"/>
      <c r="AA31" s="34"/>
      <c r="AB31" s="48"/>
      <c r="AC31" s="34"/>
      <c r="AD31" s="34"/>
      <c r="AE31" s="34"/>
    </row>
    <row r="32" spans="1:31" s="14" customFormat="1" ht="50.1" customHeight="1">
      <c r="A32" s="93"/>
      <c r="B32" s="95"/>
      <c r="C32" s="34"/>
      <c r="D32" s="48"/>
      <c r="E32" s="34"/>
      <c r="F32" s="34"/>
      <c r="G32" s="34"/>
      <c r="H32" s="95"/>
      <c r="I32" s="34"/>
      <c r="J32" s="48"/>
      <c r="K32" s="34"/>
      <c r="L32" s="34"/>
      <c r="M32" s="34"/>
      <c r="N32" s="95"/>
      <c r="O32" s="32"/>
      <c r="P32" s="47"/>
      <c r="Q32" s="33"/>
      <c r="R32" s="33"/>
      <c r="S32" s="33"/>
      <c r="T32" s="95"/>
      <c r="U32" s="32"/>
      <c r="V32" s="39"/>
      <c r="W32" s="33"/>
      <c r="X32" s="33"/>
      <c r="Y32" s="33"/>
      <c r="Z32" s="95"/>
      <c r="AA32" s="34"/>
      <c r="AB32" s="48"/>
      <c r="AC32" s="34"/>
      <c r="AD32" s="34"/>
      <c r="AE32" s="34"/>
    </row>
    <row r="33" spans="1:34" s="14" customFormat="1" ht="50.1" customHeight="1">
      <c r="A33" s="12" t="s">
        <v>12</v>
      </c>
      <c r="B33" s="31"/>
      <c r="C33" s="34"/>
      <c r="D33" s="48"/>
      <c r="E33" s="34"/>
      <c r="F33" s="34"/>
      <c r="G33" s="34"/>
      <c r="H33" s="31" t="s">
        <v>12</v>
      </c>
      <c r="I33" s="32" t="s">
        <v>143</v>
      </c>
      <c r="J33" s="34" t="s">
        <v>122</v>
      </c>
      <c r="K33" s="62"/>
      <c r="L33" s="35"/>
      <c r="M33" s="36"/>
      <c r="N33" s="31"/>
      <c r="O33" s="34"/>
      <c r="P33" s="48"/>
      <c r="Q33" s="34"/>
      <c r="R33" s="34"/>
      <c r="S33" s="34"/>
      <c r="T33" s="31" t="s">
        <v>12</v>
      </c>
      <c r="U33" s="32" t="s">
        <v>166</v>
      </c>
      <c r="V33" s="34" t="s">
        <v>101</v>
      </c>
      <c r="W33" s="62"/>
      <c r="X33" s="35"/>
      <c r="Y33" s="36"/>
      <c r="Z33" s="31"/>
      <c r="AA33" s="34"/>
      <c r="AB33" s="48"/>
      <c r="AC33" s="34"/>
      <c r="AD33" s="34"/>
      <c r="AE33" s="34"/>
    </row>
    <row r="34" spans="1:34" s="20" customFormat="1" ht="50.1" customHeight="1">
      <c r="A34" s="89" t="s">
        <v>13</v>
      </c>
      <c r="B34" s="84"/>
      <c r="C34" s="80" t="s">
        <v>14</v>
      </c>
      <c r="D34" s="81"/>
      <c r="E34" s="17">
        <v>6.2</v>
      </c>
      <c r="F34" s="18"/>
      <c r="G34" s="18"/>
      <c r="H34" s="84"/>
      <c r="I34" s="80" t="s">
        <v>14</v>
      </c>
      <c r="J34" s="81"/>
      <c r="K34" s="19">
        <v>5.5</v>
      </c>
      <c r="L34" s="18"/>
      <c r="M34" s="18"/>
      <c r="N34" s="84"/>
      <c r="O34" s="80" t="s">
        <v>14</v>
      </c>
      <c r="P34" s="81"/>
      <c r="Q34" s="19">
        <v>6.3</v>
      </c>
      <c r="R34" s="7"/>
      <c r="S34" s="7"/>
      <c r="T34" s="84"/>
      <c r="U34" s="80" t="s">
        <v>14</v>
      </c>
      <c r="V34" s="81"/>
      <c r="W34" s="19">
        <v>5</v>
      </c>
      <c r="X34" s="7"/>
      <c r="Y34" s="7"/>
      <c r="Z34" s="84"/>
      <c r="AA34" s="80" t="s">
        <v>14</v>
      </c>
      <c r="AB34" s="81"/>
      <c r="AC34" s="19">
        <v>7</v>
      </c>
      <c r="AD34" s="7"/>
      <c r="AE34" s="7"/>
      <c r="AF34" s="87" t="e">
        <f>#REF!/5/1567</f>
        <v>#REF!</v>
      </c>
      <c r="AG34" s="88"/>
      <c r="AH34" s="88"/>
    </row>
    <row r="35" spans="1:34" s="20" customFormat="1" ht="50.1" customHeight="1">
      <c r="A35" s="90"/>
      <c r="B35" s="85"/>
      <c r="C35" s="80" t="s">
        <v>15</v>
      </c>
      <c r="D35" s="81"/>
      <c r="E35" s="17">
        <v>1</v>
      </c>
      <c r="F35" s="18"/>
      <c r="G35" s="18"/>
      <c r="H35" s="85"/>
      <c r="I35" s="80" t="s">
        <v>15</v>
      </c>
      <c r="J35" s="81"/>
      <c r="K35" s="19">
        <v>1.5</v>
      </c>
      <c r="L35" s="18"/>
      <c r="M35" s="18"/>
      <c r="N35" s="85"/>
      <c r="O35" s="80" t="s">
        <v>15</v>
      </c>
      <c r="P35" s="81"/>
      <c r="Q35" s="19">
        <v>2</v>
      </c>
      <c r="R35" s="7"/>
      <c r="S35" s="7"/>
      <c r="T35" s="85"/>
      <c r="U35" s="80" t="s">
        <v>15</v>
      </c>
      <c r="V35" s="81"/>
      <c r="W35" s="19">
        <v>1</v>
      </c>
      <c r="X35" s="7"/>
      <c r="Y35" s="7"/>
      <c r="Z35" s="85"/>
      <c r="AA35" s="80" t="s">
        <v>15</v>
      </c>
      <c r="AB35" s="81"/>
      <c r="AC35" s="19">
        <v>1.2</v>
      </c>
      <c r="AD35" s="7"/>
      <c r="AE35" s="7"/>
      <c r="AF35" s="87"/>
      <c r="AG35" s="88"/>
      <c r="AH35" s="88"/>
    </row>
    <row r="36" spans="1:34" s="20" customFormat="1" ht="50.1" customHeight="1">
      <c r="A36" s="90"/>
      <c r="B36" s="85"/>
      <c r="C36" s="80" t="s">
        <v>16</v>
      </c>
      <c r="D36" s="81"/>
      <c r="E36" s="17">
        <v>1.8</v>
      </c>
      <c r="F36" s="18"/>
      <c r="G36" s="18"/>
      <c r="H36" s="85"/>
      <c r="I36" s="80" t="s">
        <v>16</v>
      </c>
      <c r="J36" s="81"/>
      <c r="K36" s="19">
        <v>1.9</v>
      </c>
      <c r="L36" s="18"/>
      <c r="M36" s="18"/>
      <c r="N36" s="85"/>
      <c r="O36" s="80" t="s">
        <v>16</v>
      </c>
      <c r="P36" s="81"/>
      <c r="Q36" s="19">
        <v>1.4</v>
      </c>
      <c r="R36" s="7"/>
      <c r="S36" s="7"/>
      <c r="T36" s="85"/>
      <c r="U36" s="80" t="s">
        <v>16</v>
      </c>
      <c r="V36" s="81"/>
      <c r="W36" s="19">
        <v>2.1</v>
      </c>
      <c r="X36" s="7"/>
      <c r="Y36" s="7"/>
      <c r="Z36" s="85"/>
      <c r="AA36" s="80" t="s">
        <v>16</v>
      </c>
      <c r="AB36" s="81"/>
      <c r="AC36" s="19">
        <v>1.9</v>
      </c>
      <c r="AD36" s="7"/>
      <c r="AE36" s="7"/>
    </row>
    <row r="37" spans="1:34" s="20" customFormat="1" ht="50.1" customHeight="1">
      <c r="A37" s="90"/>
      <c r="B37" s="85"/>
      <c r="C37" s="80" t="s">
        <v>17</v>
      </c>
      <c r="D37" s="81"/>
      <c r="E37" s="17"/>
      <c r="F37" s="18"/>
      <c r="G37" s="18"/>
      <c r="H37" s="85"/>
      <c r="I37" s="80" t="s">
        <v>17</v>
      </c>
      <c r="J37" s="81"/>
      <c r="K37" s="19">
        <v>1</v>
      </c>
      <c r="L37" s="18"/>
      <c r="M37" s="18"/>
      <c r="N37" s="85"/>
      <c r="O37" s="80" t="s">
        <v>17</v>
      </c>
      <c r="P37" s="81"/>
      <c r="Q37" s="19"/>
      <c r="R37" s="7"/>
      <c r="S37" s="7"/>
      <c r="T37" s="85"/>
      <c r="U37" s="80" t="s">
        <v>17</v>
      </c>
      <c r="V37" s="81"/>
      <c r="W37" s="19">
        <v>1</v>
      </c>
      <c r="X37" s="7"/>
      <c r="Y37" s="7"/>
      <c r="Z37" s="85"/>
      <c r="AA37" s="80" t="s">
        <v>17</v>
      </c>
      <c r="AB37" s="81"/>
      <c r="AC37" s="19"/>
      <c r="AD37" s="7"/>
      <c r="AE37" s="7"/>
    </row>
    <row r="38" spans="1:34" s="20" customFormat="1" ht="50.1" customHeight="1">
      <c r="A38" s="90"/>
      <c r="B38" s="85"/>
      <c r="C38" s="80" t="s">
        <v>18</v>
      </c>
      <c r="D38" s="81"/>
      <c r="E38" s="17"/>
      <c r="F38" s="18"/>
      <c r="G38" s="18"/>
      <c r="H38" s="85"/>
      <c r="I38" s="80" t="s">
        <v>18</v>
      </c>
      <c r="J38" s="81"/>
      <c r="K38" s="17"/>
      <c r="L38" s="18"/>
      <c r="M38" s="18"/>
      <c r="N38" s="85"/>
      <c r="O38" s="80" t="s">
        <v>18</v>
      </c>
      <c r="P38" s="81"/>
      <c r="Q38" s="19"/>
      <c r="R38" s="7"/>
      <c r="S38" s="7"/>
      <c r="T38" s="85"/>
      <c r="U38" s="80" t="s">
        <v>18</v>
      </c>
      <c r="V38" s="81"/>
      <c r="W38" s="19"/>
      <c r="X38" s="7"/>
      <c r="Y38" s="7"/>
      <c r="Z38" s="85"/>
      <c r="AA38" s="80" t="s">
        <v>18</v>
      </c>
      <c r="AB38" s="81"/>
      <c r="AC38" s="19"/>
      <c r="AD38" s="7"/>
      <c r="AE38" s="7"/>
    </row>
    <row r="39" spans="1:34" s="20" customFormat="1" ht="50.1" customHeight="1">
      <c r="A39" s="90"/>
      <c r="B39" s="85"/>
      <c r="C39" s="80" t="s">
        <v>19</v>
      </c>
      <c r="D39" s="81"/>
      <c r="E39" s="19">
        <v>3.3</v>
      </c>
      <c r="F39" s="18"/>
      <c r="G39" s="18"/>
      <c r="H39" s="85"/>
      <c r="I39" s="80" t="s">
        <v>19</v>
      </c>
      <c r="J39" s="81"/>
      <c r="K39" s="19">
        <v>3</v>
      </c>
      <c r="L39" s="18"/>
      <c r="M39" s="18"/>
      <c r="N39" s="85"/>
      <c r="O39" s="80" t="s">
        <v>19</v>
      </c>
      <c r="P39" s="81"/>
      <c r="Q39" s="19">
        <v>3</v>
      </c>
      <c r="R39" s="7"/>
      <c r="S39" s="7"/>
      <c r="T39" s="85"/>
      <c r="U39" s="80" t="s">
        <v>19</v>
      </c>
      <c r="V39" s="81"/>
      <c r="W39" s="19">
        <v>3</v>
      </c>
      <c r="X39" s="7"/>
      <c r="Y39" s="7"/>
      <c r="Z39" s="85"/>
      <c r="AA39" s="80" t="s">
        <v>19</v>
      </c>
      <c r="AB39" s="81"/>
      <c r="AC39" s="19">
        <v>2.5</v>
      </c>
      <c r="AD39" s="7"/>
      <c r="AE39" s="7"/>
    </row>
    <row r="40" spans="1:34" s="20" customFormat="1" ht="30" customHeight="1">
      <c r="A40" s="91"/>
      <c r="B40" s="86"/>
      <c r="C40" s="80" t="s">
        <v>20</v>
      </c>
      <c r="D40" s="81"/>
      <c r="E40" s="21">
        <f>E34*70+E35*75+E36*25+E37*60+E39*45+E38*150</f>
        <v>702.5</v>
      </c>
      <c r="F40" s="18"/>
      <c r="G40" s="18"/>
      <c r="H40" s="86"/>
      <c r="I40" s="80" t="s">
        <v>20</v>
      </c>
      <c r="J40" s="81"/>
      <c r="K40" s="21">
        <f>K34*70+K35*75+K36*25+K37*60+K39*45+K38*150</f>
        <v>740</v>
      </c>
      <c r="L40" s="18"/>
      <c r="M40" s="18"/>
      <c r="N40" s="86"/>
      <c r="O40" s="80" t="s">
        <v>20</v>
      </c>
      <c r="P40" s="81"/>
      <c r="Q40" s="21">
        <f>Q34*70+Q35*75+Q36*25+Q37*150+Q39*45+Q38*110</f>
        <v>761</v>
      </c>
      <c r="R40" s="18"/>
      <c r="S40" s="18"/>
      <c r="T40" s="86"/>
      <c r="U40" s="80" t="s">
        <v>20</v>
      </c>
      <c r="V40" s="81"/>
      <c r="W40" s="21">
        <f>W34*70+W35*75+W36*25+W37*60+W39*45</f>
        <v>672.5</v>
      </c>
      <c r="X40" s="18"/>
      <c r="Y40" s="18"/>
      <c r="Z40" s="86"/>
      <c r="AA40" s="80" t="s">
        <v>20</v>
      </c>
      <c r="AB40" s="81"/>
      <c r="AC40" s="21">
        <f>AC34*70+AC35*75+AC36*25+AC37*60+AC39*45</f>
        <v>740</v>
      </c>
      <c r="AD40" s="18"/>
      <c r="AE40" s="18"/>
    </row>
    <row r="41" spans="1:34" s="20" customFormat="1" ht="47.25" customHeight="1">
      <c r="A41" s="82" t="s">
        <v>21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</row>
    <row r="42" spans="1:34" s="23" customFormat="1" ht="30" customHeight="1">
      <c r="A42" s="79" t="s">
        <v>246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22"/>
      <c r="AE42" s="22"/>
    </row>
    <row r="43" spans="1:34" ht="30" customHeight="1">
      <c r="A43" s="64"/>
      <c r="B43" s="22"/>
      <c r="C43" s="22"/>
      <c r="D43" s="49"/>
      <c r="E43" s="22"/>
      <c r="F43" s="22"/>
      <c r="G43" s="22"/>
      <c r="H43" s="22"/>
      <c r="I43" s="22"/>
      <c r="J43" s="49"/>
      <c r="K43" s="22"/>
      <c r="L43" s="22"/>
      <c r="M43" s="22"/>
      <c r="N43" s="22"/>
      <c r="O43" s="22"/>
      <c r="P43" s="49"/>
      <c r="Q43" s="24"/>
      <c r="R43" s="22"/>
      <c r="S43" s="22"/>
      <c r="T43" s="22"/>
      <c r="U43" s="22"/>
      <c r="V43" s="41"/>
      <c r="W43" s="24"/>
      <c r="X43" s="22"/>
      <c r="Y43" s="22"/>
      <c r="Z43" s="22"/>
      <c r="AA43" s="22"/>
      <c r="AB43" s="49"/>
      <c r="AC43" s="24"/>
      <c r="AD43" s="22"/>
      <c r="AE43" s="22"/>
    </row>
    <row r="44" spans="1:34" ht="30" customHeight="1">
      <c r="A44" s="64"/>
      <c r="B44" s="22"/>
      <c r="C44" s="22"/>
      <c r="D44" s="49"/>
      <c r="E44" s="22"/>
      <c r="F44" s="22"/>
      <c r="G44" s="22"/>
      <c r="H44" s="22"/>
      <c r="I44" s="22"/>
      <c r="J44" s="49"/>
      <c r="K44" s="22"/>
      <c r="L44" s="22"/>
      <c r="M44" s="22"/>
      <c r="N44" s="22"/>
      <c r="O44" s="22"/>
      <c r="P44" s="49"/>
      <c r="Q44" s="24"/>
      <c r="R44" s="22"/>
      <c r="S44" s="22"/>
      <c r="T44" s="22"/>
      <c r="U44" s="22"/>
      <c r="V44" s="41"/>
      <c r="W44" s="24"/>
      <c r="X44" s="22"/>
      <c r="Y44" s="22"/>
      <c r="Z44" s="22"/>
      <c r="AA44" s="22"/>
      <c r="AB44" s="49"/>
      <c r="AC44" s="24"/>
      <c r="AD44" s="22"/>
      <c r="AE44" s="22"/>
    </row>
    <row r="45" spans="1:34" ht="30" customHeight="1"/>
    <row r="46" spans="1:34" ht="30" customHeight="1"/>
    <row r="47" spans="1:34" ht="30" customHeight="1"/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4:A25"/>
    <mergeCell ref="B24:B25"/>
    <mergeCell ref="H24:H25"/>
    <mergeCell ref="N24:N25"/>
    <mergeCell ref="T24:T25"/>
    <mergeCell ref="Z24:Z25"/>
    <mergeCell ref="A17:A23"/>
    <mergeCell ref="B17:B23"/>
    <mergeCell ref="H17:H23"/>
    <mergeCell ref="N17:N23"/>
    <mergeCell ref="T17:T23"/>
    <mergeCell ref="Z17:Z23"/>
    <mergeCell ref="A26:A32"/>
    <mergeCell ref="B26:B32"/>
    <mergeCell ref="H26:H32"/>
    <mergeCell ref="N26:N32"/>
    <mergeCell ref="T26:T32"/>
    <mergeCell ref="Z26:Z32"/>
    <mergeCell ref="AF34:AH35"/>
    <mergeCell ref="O35:P35"/>
    <mergeCell ref="U35:V35"/>
    <mergeCell ref="AA35:AB35"/>
    <mergeCell ref="O36:P36"/>
    <mergeCell ref="A34:A40"/>
    <mergeCell ref="B34:B40"/>
    <mergeCell ref="C34:D34"/>
    <mergeCell ref="H34:H40"/>
    <mergeCell ref="I34:J34"/>
    <mergeCell ref="N34:N40"/>
    <mergeCell ref="C35:D35"/>
    <mergeCell ref="I35:J35"/>
    <mergeCell ref="C36:D36"/>
    <mergeCell ref="I36:J36"/>
    <mergeCell ref="U36:V36"/>
    <mergeCell ref="AA36:AB36"/>
    <mergeCell ref="C37:D37"/>
    <mergeCell ref="I37:J37"/>
    <mergeCell ref="O37:P37"/>
    <mergeCell ref="U37:V37"/>
    <mergeCell ref="AA37:AB37"/>
    <mergeCell ref="O34:P34"/>
    <mergeCell ref="T34:T40"/>
    <mergeCell ref="U34:V34"/>
    <mergeCell ref="Z34:Z40"/>
    <mergeCell ref="AA34:AB34"/>
    <mergeCell ref="A42:AC42"/>
    <mergeCell ref="C40:D40"/>
    <mergeCell ref="I40:J40"/>
    <mergeCell ref="O40:P40"/>
    <mergeCell ref="U40:V40"/>
    <mergeCell ref="AA40:AB40"/>
    <mergeCell ref="A41:AE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zoomScale="40" zoomScaleNormal="40" zoomScaleSheetLayoutView="50" workbookViewId="0">
      <selection activeCell="AA14" sqref="AA14"/>
    </sheetView>
  </sheetViews>
  <sheetFormatPr defaultColWidth="8.875" defaultRowHeight="4.9000000000000004" customHeight="1"/>
  <cols>
    <col min="1" max="1" width="7" style="65" customWidth="1"/>
    <col min="2" max="2" width="8.5" style="4" customWidth="1"/>
    <col min="3" max="3" width="52.5" style="4" customWidth="1"/>
    <col min="4" max="4" width="16.5" style="4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4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7.375" style="4" customWidth="1"/>
    <col min="16" max="16" width="18" style="4" customWidth="1"/>
    <col min="17" max="17" width="20.625" style="25" customWidth="1"/>
    <col min="18" max="18" width="15.625" style="4" hidden="1" customWidth="1"/>
    <col min="19" max="19" width="15.625" style="26" hidden="1" customWidth="1"/>
    <col min="20" max="20" width="8.5" style="4" customWidth="1"/>
    <col min="21" max="21" width="67.75" style="4" customWidth="1"/>
    <col min="22" max="22" width="15.25" style="4" customWidth="1"/>
    <col min="23" max="23" width="20.625" style="25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4" customWidth="1"/>
    <col min="29" max="29" width="20.625" style="25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109" t="s">
        <v>180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</row>
    <row r="2" spans="1:34" s="133" customFormat="1" ht="50.1" customHeight="1">
      <c r="A2" s="70" t="s">
        <v>0</v>
      </c>
      <c r="B2" s="134">
        <v>45649</v>
      </c>
      <c r="C2" s="134"/>
      <c r="D2" s="134"/>
      <c r="E2" s="134"/>
      <c r="F2" s="134"/>
      <c r="G2" s="134"/>
      <c r="H2" s="135">
        <f>B2+1</f>
        <v>45650</v>
      </c>
      <c r="I2" s="135"/>
      <c r="J2" s="135"/>
      <c r="K2" s="135"/>
      <c r="L2" s="135"/>
      <c r="M2" s="135"/>
      <c r="N2" s="136">
        <f>H2+1</f>
        <v>45651</v>
      </c>
      <c r="O2" s="136"/>
      <c r="P2" s="136"/>
      <c r="Q2" s="136"/>
      <c r="R2" s="136"/>
      <c r="S2" s="136"/>
      <c r="T2" s="137">
        <f>N2+1</f>
        <v>45652</v>
      </c>
      <c r="U2" s="137"/>
      <c r="V2" s="137"/>
      <c r="W2" s="137"/>
      <c r="X2" s="137"/>
      <c r="Y2" s="137"/>
      <c r="Z2" s="138">
        <f>T2+1</f>
        <v>45653</v>
      </c>
      <c r="AA2" s="139"/>
      <c r="AB2" s="139"/>
      <c r="AC2" s="140"/>
      <c r="AD2" s="3"/>
      <c r="AE2" s="3"/>
    </row>
    <row r="3" spans="1:34" ht="50.1" customHeight="1">
      <c r="A3" s="70" t="s">
        <v>1</v>
      </c>
      <c r="B3" s="70"/>
      <c r="C3" s="114">
        <v>1566</v>
      </c>
      <c r="D3" s="114"/>
      <c r="E3" s="114"/>
      <c r="F3" s="70"/>
      <c r="G3" s="70"/>
      <c r="H3" s="70"/>
      <c r="I3" s="114">
        <f>C3</f>
        <v>1566</v>
      </c>
      <c r="J3" s="114"/>
      <c r="K3" s="114"/>
      <c r="L3" s="70"/>
      <c r="M3" s="70"/>
      <c r="N3" s="70"/>
      <c r="O3" s="114">
        <f>I3</f>
        <v>1566</v>
      </c>
      <c r="P3" s="114"/>
      <c r="Q3" s="114"/>
      <c r="R3" s="70"/>
      <c r="S3" s="70"/>
      <c r="T3" s="70"/>
      <c r="U3" s="114">
        <f>O3</f>
        <v>1566</v>
      </c>
      <c r="V3" s="114"/>
      <c r="W3" s="114"/>
      <c r="X3" s="70"/>
      <c r="Y3" s="70"/>
      <c r="Z3" s="70"/>
      <c r="AA3" s="114">
        <f>U3</f>
        <v>1566</v>
      </c>
      <c r="AB3" s="114"/>
      <c r="AC3" s="114"/>
      <c r="AD3" s="7"/>
      <c r="AE3" s="7"/>
    </row>
    <row r="4" spans="1:34" ht="50.1" customHeight="1">
      <c r="A4" s="70"/>
      <c r="B4" s="70"/>
      <c r="C4" s="71" t="s">
        <v>2</v>
      </c>
      <c r="D4" s="71" t="s">
        <v>3</v>
      </c>
      <c r="E4" s="72" t="s">
        <v>4</v>
      </c>
      <c r="F4" s="73" t="s">
        <v>5</v>
      </c>
      <c r="G4" s="73" t="s">
        <v>6</v>
      </c>
      <c r="H4" s="70"/>
      <c r="I4" s="71" t="s">
        <v>2</v>
      </c>
      <c r="J4" s="71" t="s">
        <v>3</v>
      </c>
      <c r="K4" s="72" t="s">
        <v>4</v>
      </c>
      <c r="L4" s="73" t="s">
        <v>5</v>
      </c>
      <c r="M4" s="73" t="s">
        <v>6</v>
      </c>
      <c r="N4" s="70"/>
      <c r="O4" s="71" t="s">
        <v>2</v>
      </c>
      <c r="P4" s="71" t="s">
        <v>3</v>
      </c>
      <c r="Q4" s="72" t="s">
        <v>4</v>
      </c>
      <c r="R4" s="73" t="s">
        <v>5</v>
      </c>
      <c r="S4" s="73" t="s">
        <v>6</v>
      </c>
      <c r="T4" s="70"/>
      <c r="U4" s="71" t="s">
        <v>2</v>
      </c>
      <c r="V4" s="71" t="s">
        <v>3</v>
      </c>
      <c r="W4" s="72" t="s">
        <v>4</v>
      </c>
      <c r="X4" s="73" t="s">
        <v>5</v>
      </c>
      <c r="Y4" s="73" t="s">
        <v>6</v>
      </c>
      <c r="Z4" s="70"/>
      <c r="AA4" s="71" t="s">
        <v>2</v>
      </c>
      <c r="AB4" s="71" t="s">
        <v>3</v>
      </c>
      <c r="AC4" s="72" t="s">
        <v>4</v>
      </c>
      <c r="AD4" s="5" t="s">
        <v>5</v>
      </c>
      <c r="AE4" s="5" t="s">
        <v>6</v>
      </c>
      <c r="AF4" s="9"/>
      <c r="AG4" s="10"/>
      <c r="AH4" s="10"/>
    </row>
    <row r="5" spans="1:34" s="11" customFormat="1" ht="50.1" customHeight="1">
      <c r="A5" s="115" t="s">
        <v>7</v>
      </c>
      <c r="B5" s="97" t="s">
        <v>27</v>
      </c>
      <c r="C5" s="105" t="s">
        <v>155</v>
      </c>
      <c r="D5" s="105"/>
      <c r="E5" s="105"/>
      <c r="F5" s="105"/>
      <c r="G5" s="105"/>
      <c r="H5" s="110" t="s">
        <v>22</v>
      </c>
      <c r="I5" s="98" t="s">
        <v>207</v>
      </c>
      <c r="J5" s="113" t="s">
        <v>29</v>
      </c>
      <c r="K5" s="112" t="s">
        <v>31</v>
      </c>
      <c r="L5" s="112">
        <v>63</v>
      </c>
      <c r="M5" s="112">
        <v>945</v>
      </c>
      <c r="N5" s="119" t="s">
        <v>149</v>
      </c>
      <c r="O5" s="120" t="s">
        <v>181</v>
      </c>
      <c r="P5" s="121" t="s">
        <v>92</v>
      </c>
      <c r="Q5" s="120" t="s">
        <v>182</v>
      </c>
      <c r="R5" s="111">
        <v>280</v>
      </c>
      <c r="S5" s="111">
        <v>560</v>
      </c>
      <c r="T5" s="110"/>
      <c r="U5" s="98"/>
      <c r="V5" s="98"/>
      <c r="W5" s="98"/>
      <c r="X5" s="98"/>
      <c r="Y5" s="98"/>
      <c r="Z5" s="110" t="s">
        <v>24</v>
      </c>
      <c r="AA5" s="98" t="s">
        <v>156</v>
      </c>
      <c r="AB5" s="98"/>
      <c r="AC5" s="98"/>
      <c r="AD5" s="98"/>
      <c r="AE5" s="98"/>
    </row>
    <row r="6" spans="1:34" s="11" customFormat="1" ht="50.1" customHeight="1">
      <c r="A6" s="115"/>
      <c r="B6" s="97"/>
      <c r="C6" s="105"/>
      <c r="D6" s="105"/>
      <c r="E6" s="105"/>
      <c r="F6" s="105"/>
      <c r="G6" s="105"/>
      <c r="H6" s="110"/>
      <c r="I6" s="98"/>
      <c r="J6" s="113"/>
      <c r="K6" s="112"/>
      <c r="L6" s="112"/>
      <c r="M6" s="112"/>
      <c r="N6" s="119"/>
      <c r="O6" s="120"/>
      <c r="P6" s="121"/>
      <c r="Q6" s="120"/>
      <c r="R6" s="111"/>
      <c r="S6" s="111"/>
      <c r="T6" s="110"/>
      <c r="U6" s="98"/>
      <c r="V6" s="98"/>
      <c r="W6" s="98"/>
      <c r="X6" s="98"/>
      <c r="Y6" s="98"/>
      <c r="Z6" s="110"/>
      <c r="AA6" s="98"/>
      <c r="AB6" s="98"/>
      <c r="AC6" s="98"/>
      <c r="AD6" s="98"/>
      <c r="AE6" s="98"/>
    </row>
    <row r="7" spans="1:34" s="14" customFormat="1" ht="50.1" customHeight="1">
      <c r="A7" s="92" t="s">
        <v>8</v>
      </c>
      <c r="B7" s="94" t="s">
        <v>144</v>
      </c>
      <c r="C7" s="27" t="s">
        <v>204</v>
      </c>
      <c r="D7" s="27" t="s">
        <v>34</v>
      </c>
      <c r="E7" s="28" t="s">
        <v>163</v>
      </c>
      <c r="F7" s="28">
        <v>222</v>
      </c>
      <c r="G7" s="28">
        <v>17760</v>
      </c>
      <c r="H7" s="116" t="s">
        <v>147</v>
      </c>
      <c r="I7" s="27" t="s">
        <v>175</v>
      </c>
      <c r="J7" s="27" t="s">
        <v>34</v>
      </c>
      <c r="K7" s="28" t="s">
        <v>107</v>
      </c>
      <c r="L7" s="33">
        <v>222</v>
      </c>
      <c r="M7" s="33">
        <v>19980</v>
      </c>
      <c r="N7" s="122" t="s">
        <v>210</v>
      </c>
      <c r="O7" s="57" t="s">
        <v>211</v>
      </c>
      <c r="P7" s="57" t="s">
        <v>32</v>
      </c>
      <c r="Q7" s="55" t="s">
        <v>183</v>
      </c>
      <c r="R7" s="76">
        <v>190</v>
      </c>
      <c r="S7" s="76">
        <v>78280</v>
      </c>
      <c r="T7" s="94" t="s">
        <v>26</v>
      </c>
      <c r="U7" s="32" t="s">
        <v>213</v>
      </c>
      <c r="V7" s="32" t="s">
        <v>36</v>
      </c>
      <c r="W7" s="33" t="s">
        <v>184</v>
      </c>
      <c r="X7" s="33">
        <v>47</v>
      </c>
      <c r="Y7" s="33">
        <v>8695</v>
      </c>
      <c r="Z7" s="116" t="s">
        <v>231</v>
      </c>
      <c r="AA7" s="13" t="s">
        <v>33</v>
      </c>
      <c r="AB7" s="13" t="s">
        <v>34</v>
      </c>
      <c r="AC7" s="15">
        <v>110</v>
      </c>
      <c r="AD7" s="74">
        <v>222</v>
      </c>
      <c r="AE7" s="74">
        <f>AD7*AC7</f>
        <v>24420</v>
      </c>
    </row>
    <row r="8" spans="1:34" s="14" customFormat="1" ht="50.1" customHeight="1">
      <c r="A8" s="93"/>
      <c r="B8" s="95"/>
      <c r="C8" s="27" t="s">
        <v>205</v>
      </c>
      <c r="D8" s="27" t="s">
        <v>124</v>
      </c>
      <c r="E8" s="141">
        <v>66</v>
      </c>
      <c r="F8" s="28">
        <v>215</v>
      </c>
      <c r="G8" s="28">
        <f>F8*E8</f>
        <v>14190</v>
      </c>
      <c r="H8" s="117"/>
      <c r="I8" s="27" t="s">
        <v>208</v>
      </c>
      <c r="J8" s="27" t="s">
        <v>38</v>
      </c>
      <c r="K8" s="28" t="s">
        <v>65</v>
      </c>
      <c r="L8" s="33">
        <v>88</v>
      </c>
      <c r="M8" s="33">
        <v>2640</v>
      </c>
      <c r="N8" s="123"/>
      <c r="O8" s="57" t="s">
        <v>48</v>
      </c>
      <c r="P8" s="57" t="s">
        <v>45</v>
      </c>
      <c r="Q8" s="55" t="s">
        <v>128</v>
      </c>
      <c r="R8" s="76">
        <v>100</v>
      </c>
      <c r="S8" s="76">
        <v>120</v>
      </c>
      <c r="T8" s="95"/>
      <c r="U8" s="32" t="s">
        <v>157</v>
      </c>
      <c r="V8" s="32" t="s">
        <v>162</v>
      </c>
      <c r="W8" s="33" t="s">
        <v>107</v>
      </c>
      <c r="X8" s="33">
        <v>95</v>
      </c>
      <c r="Y8" s="33">
        <v>8550</v>
      </c>
      <c r="Z8" s="117"/>
      <c r="AA8" s="13" t="s">
        <v>118</v>
      </c>
      <c r="AB8" s="13" t="s">
        <v>119</v>
      </c>
      <c r="AC8" s="15">
        <v>8</v>
      </c>
      <c r="AD8" s="74">
        <v>167</v>
      </c>
      <c r="AE8" s="74">
        <f>AD8*AC8</f>
        <v>1336</v>
      </c>
    </row>
    <row r="9" spans="1:34" s="14" customFormat="1" ht="50.1" customHeight="1">
      <c r="A9" s="93"/>
      <c r="B9" s="95"/>
      <c r="C9" s="27" t="s">
        <v>245</v>
      </c>
      <c r="D9" s="27" t="s">
        <v>126</v>
      </c>
      <c r="E9" s="28" t="s">
        <v>37</v>
      </c>
      <c r="F9" s="28">
        <v>205</v>
      </c>
      <c r="G9" s="28">
        <v>5125</v>
      </c>
      <c r="H9" s="117"/>
      <c r="I9" s="27" t="s">
        <v>41</v>
      </c>
      <c r="J9" s="27" t="s">
        <v>42</v>
      </c>
      <c r="K9" s="28" t="s">
        <v>40</v>
      </c>
      <c r="L9" s="33">
        <v>63</v>
      </c>
      <c r="M9" s="33">
        <v>1260</v>
      </c>
      <c r="N9" s="123"/>
      <c r="O9" s="57" t="s">
        <v>69</v>
      </c>
      <c r="P9" s="57" t="s">
        <v>45</v>
      </c>
      <c r="Q9" s="55" t="s">
        <v>128</v>
      </c>
      <c r="R9" s="76">
        <v>225</v>
      </c>
      <c r="S9" s="76">
        <v>270</v>
      </c>
      <c r="T9" s="95"/>
      <c r="U9" s="32" t="s">
        <v>136</v>
      </c>
      <c r="V9" s="32" t="s">
        <v>39</v>
      </c>
      <c r="W9" s="33" t="s">
        <v>125</v>
      </c>
      <c r="X9" s="33">
        <v>26</v>
      </c>
      <c r="Y9" s="33">
        <v>1040</v>
      </c>
      <c r="Z9" s="117"/>
      <c r="AA9" s="16" t="s">
        <v>94</v>
      </c>
      <c r="AB9" s="16" t="s">
        <v>95</v>
      </c>
      <c r="AC9" s="15">
        <v>20</v>
      </c>
      <c r="AD9" s="75">
        <v>73</v>
      </c>
      <c r="AE9" s="74">
        <f>AD9*AC9</f>
        <v>1460</v>
      </c>
    </row>
    <row r="10" spans="1:34" s="14" customFormat="1" ht="50.1" customHeight="1">
      <c r="A10" s="93"/>
      <c r="B10" s="95"/>
      <c r="C10" s="27" t="s">
        <v>160</v>
      </c>
      <c r="D10" s="27" t="s">
        <v>161</v>
      </c>
      <c r="E10" s="141">
        <v>12</v>
      </c>
      <c r="F10" s="28">
        <v>55</v>
      </c>
      <c r="G10" s="28">
        <f>F10*E10</f>
        <v>660</v>
      </c>
      <c r="H10" s="117"/>
      <c r="I10" s="27" t="s">
        <v>160</v>
      </c>
      <c r="J10" s="27" t="s">
        <v>161</v>
      </c>
      <c r="K10" s="141">
        <v>5</v>
      </c>
      <c r="L10" s="33">
        <v>55</v>
      </c>
      <c r="M10" s="33">
        <f>L10*K10</f>
        <v>275</v>
      </c>
      <c r="N10" s="123"/>
      <c r="O10" s="57" t="s">
        <v>137</v>
      </c>
      <c r="P10" s="57" t="s">
        <v>111</v>
      </c>
      <c r="Q10" s="55" t="s">
        <v>129</v>
      </c>
      <c r="R10" s="76">
        <v>210</v>
      </c>
      <c r="S10" s="76">
        <v>210</v>
      </c>
      <c r="T10" s="95"/>
      <c r="U10" s="32" t="s">
        <v>175</v>
      </c>
      <c r="V10" s="32" t="s">
        <v>34</v>
      </c>
      <c r="W10" s="33" t="s">
        <v>37</v>
      </c>
      <c r="X10" s="33">
        <v>222</v>
      </c>
      <c r="Y10" s="33">
        <v>5550</v>
      </c>
      <c r="Z10" s="117"/>
      <c r="AA10" s="13" t="s">
        <v>233</v>
      </c>
      <c r="AB10" s="13" t="s">
        <v>234</v>
      </c>
      <c r="AC10" s="143">
        <v>22</v>
      </c>
      <c r="AD10" s="74">
        <v>138</v>
      </c>
      <c r="AE10" s="74">
        <f>AD10*AC10</f>
        <v>3036</v>
      </c>
    </row>
    <row r="11" spans="1:34" s="14" customFormat="1" ht="50.1" customHeight="1">
      <c r="A11" s="93"/>
      <c r="B11" s="95"/>
      <c r="C11" s="27" t="s">
        <v>69</v>
      </c>
      <c r="D11" s="27" t="s">
        <v>45</v>
      </c>
      <c r="E11" s="28" t="s">
        <v>128</v>
      </c>
      <c r="F11" s="28">
        <v>225</v>
      </c>
      <c r="G11" s="28">
        <v>270</v>
      </c>
      <c r="H11" s="117"/>
      <c r="I11" s="27" t="s">
        <v>186</v>
      </c>
      <c r="J11" s="27" t="s">
        <v>130</v>
      </c>
      <c r="K11" s="28" t="s">
        <v>61</v>
      </c>
      <c r="L11" s="33">
        <v>560</v>
      </c>
      <c r="M11" s="33">
        <v>560</v>
      </c>
      <c r="N11" s="123"/>
      <c r="O11" s="56"/>
      <c r="P11" s="56"/>
      <c r="Q11" s="56"/>
      <c r="R11" s="77"/>
      <c r="S11" s="77"/>
      <c r="T11" s="95"/>
      <c r="U11" s="32" t="s">
        <v>41</v>
      </c>
      <c r="V11" s="32" t="s">
        <v>42</v>
      </c>
      <c r="W11" s="33" t="s">
        <v>30</v>
      </c>
      <c r="X11" s="33">
        <v>63</v>
      </c>
      <c r="Y11" s="33">
        <v>945</v>
      </c>
      <c r="Z11" s="117"/>
      <c r="AA11" s="16" t="s">
        <v>242</v>
      </c>
      <c r="AB11" s="13" t="s">
        <v>34</v>
      </c>
      <c r="AC11" s="15">
        <v>13</v>
      </c>
      <c r="AD11" s="75">
        <v>205</v>
      </c>
      <c r="AE11" s="74">
        <f>AD11*AC11</f>
        <v>2665</v>
      </c>
    </row>
    <row r="12" spans="1:34" s="14" customFormat="1" ht="50.1" customHeight="1">
      <c r="A12" s="93"/>
      <c r="B12" s="95"/>
      <c r="C12" s="27" t="s">
        <v>241</v>
      </c>
      <c r="D12" s="27" t="s">
        <v>83</v>
      </c>
      <c r="E12" s="28" t="s">
        <v>129</v>
      </c>
      <c r="F12" s="28">
        <v>295</v>
      </c>
      <c r="G12" s="28">
        <v>295</v>
      </c>
      <c r="H12" s="117"/>
      <c r="I12" s="29"/>
      <c r="J12" s="29"/>
      <c r="K12" s="29"/>
      <c r="L12" s="34"/>
      <c r="M12" s="34"/>
      <c r="N12" s="123"/>
      <c r="O12" s="56"/>
      <c r="P12" s="56"/>
      <c r="Q12" s="56"/>
      <c r="R12" s="77"/>
      <c r="S12" s="77"/>
      <c r="T12" s="95"/>
      <c r="U12" s="32" t="s">
        <v>160</v>
      </c>
      <c r="V12" s="32" t="s">
        <v>161</v>
      </c>
      <c r="W12" s="33" t="s">
        <v>66</v>
      </c>
      <c r="X12" s="33">
        <v>55</v>
      </c>
      <c r="Y12" s="33">
        <v>550</v>
      </c>
      <c r="Z12" s="117"/>
      <c r="AA12" s="29"/>
      <c r="AB12" s="29"/>
      <c r="AC12" s="28"/>
      <c r="AD12" s="34"/>
      <c r="AE12" s="34"/>
    </row>
    <row r="13" spans="1:34" s="14" customFormat="1" ht="50.1" customHeight="1">
      <c r="A13" s="93"/>
      <c r="B13" s="95"/>
      <c r="C13" s="29"/>
      <c r="D13" s="29"/>
      <c r="E13" s="29"/>
      <c r="F13" s="29"/>
      <c r="G13" s="29"/>
      <c r="H13" s="117"/>
      <c r="I13" s="29"/>
      <c r="J13" s="29"/>
      <c r="K13" s="29"/>
      <c r="L13" s="34"/>
      <c r="M13" s="34"/>
      <c r="N13" s="123"/>
      <c r="O13" s="56"/>
      <c r="P13" s="56"/>
      <c r="Q13" s="56"/>
      <c r="R13" s="77"/>
      <c r="S13" s="77"/>
      <c r="T13" s="95"/>
      <c r="U13" s="32" t="s">
        <v>52</v>
      </c>
      <c r="V13" s="32" t="s">
        <v>45</v>
      </c>
      <c r="W13" s="33" t="s">
        <v>53</v>
      </c>
      <c r="X13" s="33">
        <v>225</v>
      </c>
      <c r="Y13" s="33">
        <v>675</v>
      </c>
      <c r="Z13" s="117"/>
      <c r="AA13" s="29"/>
      <c r="AB13" s="29"/>
      <c r="AC13" s="28"/>
      <c r="AD13" s="34"/>
      <c r="AE13" s="34"/>
    </row>
    <row r="14" spans="1:34" s="14" customFormat="1" ht="50.1" customHeight="1">
      <c r="A14" s="93"/>
      <c r="B14" s="95"/>
      <c r="C14" s="29"/>
      <c r="D14" s="29"/>
      <c r="E14" s="29"/>
      <c r="F14" s="29"/>
      <c r="G14" s="29"/>
      <c r="H14" s="117"/>
      <c r="I14" s="29"/>
      <c r="J14" s="29"/>
      <c r="K14" s="29"/>
      <c r="L14" s="34"/>
      <c r="M14" s="34"/>
      <c r="N14" s="123"/>
      <c r="O14" s="56"/>
      <c r="P14" s="56"/>
      <c r="Q14" s="56"/>
      <c r="R14" s="77"/>
      <c r="S14" s="77"/>
      <c r="T14" s="95"/>
      <c r="U14" s="32" t="s">
        <v>57</v>
      </c>
      <c r="V14" s="32" t="s">
        <v>58</v>
      </c>
      <c r="W14" s="33" t="s">
        <v>49</v>
      </c>
      <c r="X14" s="33">
        <v>1550</v>
      </c>
      <c r="Y14" s="33">
        <v>3100</v>
      </c>
      <c r="Z14" s="117"/>
      <c r="AA14" s="29"/>
      <c r="AB14" s="29"/>
      <c r="AC14" s="28"/>
      <c r="AD14" s="34"/>
      <c r="AE14" s="34"/>
    </row>
    <row r="15" spans="1:34" s="14" customFormat="1" ht="50.1" customHeight="1">
      <c r="A15" s="93"/>
      <c r="B15" s="95"/>
      <c r="C15" s="29"/>
      <c r="D15" s="29"/>
      <c r="E15" s="29"/>
      <c r="F15" s="29"/>
      <c r="G15" s="29"/>
      <c r="H15" s="117"/>
      <c r="I15" s="29"/>
      <c r="J15" s="29"/>
      <c r="K15" s="29"/>
      <c r="L15" s="34"/>
      <c r="M15" s="34"/>
      <c r="N15" s="123"/>
      <c r="O15" s="56"/>
      <c r="P15" s="56"/>
      <c r="Q15" s="56"/>
      <c r="R15" s="77"/>
      <c r="S15" s="77"/>
      <c r="T15" s="95"/>
      <c r="U15" s="32" t="s">
        <v>54</v>
      </c>
      <c r="V15" s="32" t="s">
        <v>55</v>
      </c>
      <c r="W15" s="33" t="s">
        <v>128</v>
      </c>
      <c r="X15" s="33">
        <v>202</v>
      </c>
      <c r="Y15" s="33">
        <v>242</v>
      </c>
      <c r="Z15" s="117"/>
      <c r="AA15" s="29"/>
      <c r="AB15" s="29"/>
      <c r="AC15" s="28"/>
      <c r="AD15" s="34"/>
      <c r="AE15" s="34"/>
    </row>
    <row r="16" spans="1:34" s="14" customFormat="1" ht="50.1" customHeight="1">
      <c r="A16" s="93"/>
      <c r="B16" s="95"/>
      <c r="C16" s="29"/>
      <c r="D16" s="29"/>
      <c r="E16" s="29"/>
      <c r="F16" s="29"/>
      <c r="G16" s="29"/>
      <c r="H16" s="117"/>
      <c r="I16" s="29"/>
      <c r="J16" s="29"/>
      <c r="K16" s="29"/>
      <c r="L16" s="34"/>
      <c r="M16" s="34"/>
      <c r="N16" s="123"/>
      <c r="O16" s="56"/>
      <c r="P16" s="56"/>
      <c r="Q16" s="56"/>
      <c r="R16" s="77"/>
      <c r="S16" s="77"/>
      <c r="T16" s="95"/>
      <c r="U16" s="32" t="s">
        <v>59</v>
      </c>
      <c r="V16" s="32" t="s">
        <v>60</v>
      </c>
      <c r="W16" s="33" t="s">
        <v>56</v>
      </c>
      <c r="X16" s="33">
        <v>660</v>
      </c>
      <c r="Y16" s="33">
        <v>660</v>
      </c>
      <c r="Z16" s="117"/>
      <c r="AA16" s="29"/>
      <c r="AB16" s="29"/>
      <c r="AC16" s="29"/>
      <c r="AD16" s="34"/>
      <c r="AE16" s="34"/>
    </row>
    <row r="17" spans="1:31" s="14" customFormat="1" ht="50.1" customHeight="1">
      <c r="A17" s="92" t="s">
        <v>9</v>
      </c>
      <c r="B17" s="94" t="s">
        <v>145</v>
      </c>
      <c r="C17" s="32" t="s">
        <v>206</v>
      </c>
      <c r="D17" s="32" t="s">
        <v>162</v>
      </c>
      <c r="E17" s="141">
        <v>110</v>
      </c>
      <c r="F17" s="33">
        <v>130</v>
      </c>
      <c r="G17" s="33">
        <f>F17*E17</f>
        <v>14300</v>
      </c>
      <c r="H17" s="94" t="s">
        <v>25</v>
      </c>
      <c r="I17" s="32" t="s">
        <v>63</v>
      </c>
      <c r="J17" s="32" t="s">
        <v>64</v>
      </c>
      <c r="K17" s="33" t="s">
        <v>62</v>
      </c>
      <c r="L17" s="33">
        <v>73</v>
      </c>
      <c r="M17" s="33">
        <v>6935</v>
      </c>
      <c r="N17" s="122" t="s">
        <v>150</v>
      </c>
      <c r="O17" s="57" t="s">
        <v>224</v>
      </c>
      <c r="P17" s="57" t="s">
        <v>187</v>
      </c>
      <c r="Q17" s="55" t="s">
        <v>188</v>
      </c>
      <c r="R17" s="76">
        <v>158</v>
      </c>
      <c r="S17" s="76">
        <v>15800</v>
      </c>
      <c r="T17" s="116" t="s">
        <v>151</v>
      </c>
      <c r="U17" s="27" t="s">
        <v>204</v>
      </c>
      <c r="V17" s="27" t="s">
        <v>34</v>
      </c>
      <c r="W17" s="28" t="s">
        <v>35</v>
      </c>
      <c r="X17" s="33">
        <v>222</v>
      </c>
      <c r="Y17" s="33">
        <v>13320</v>
      </c>
      <c r="Z17" s="116" t="s">
        <v>153</v>
      </c>
      <c r="AA17" s="27" t="s">
        <v>97</v>
      </c>
      <c r="AB17" s="27" t="s">
        <v>162</v>
      </c>
      <c r="AC17" s="28" t="s">
        <v>189</v>
      </c>
      <c r="AD17" s="33">
        <v>100</v>
      </c>
      <c r="AE17" s="33">
        <v>12500</v>
      </c>
    </row>
    <row r="18" spans="1:31" s="14" customFormat="1" ht="50.1" customHeight="1">
      <c r="A18" s="93"/>
      <c r="B18" s="95"/>
      <c r="C18" s="32" t="s">
        <v>78</v>
      </c>
      <c r="D18" s="32" t="s">
        <v>79</v>
      </c>
      <c r="E18" s="33" t="s">
        <v>30</v>
      </c>
      <c r="F18" s="33">
        <v>167</v>
      </c>
      <c r="G18" s="33">
        <v>2505</v>
      </c>
      <c r="H18" s="95"/>
      <c r="I18" s="32" t="s">
        <v>81</v>
      </c>
      <c r="J18" s="32" t="s">
        <v>173</v>
      </c>
      <c r="K18" s="33" t="s">
        <v>40</v>
      </c>
      <c r="L18" s="33">
        <v>122</v>
      </c>
      <c r="M18" s="33">
        <v>2440</v>
      </c>
      <c r="N18" s="123"/>
      <c r="O18" s="57" t="s">
        <v>190</v>
      </c>
      <c r="P18" s="57" t="s">
        <v>110</v>
      </c>
      <c r="Q18" s="55" t="s">
        <v>138</v>
      </c>
      <c r="R18" s="76">
        <v>140</v>
      </c>
      <c r="S18" s="76">
        <v>6300</v>
      </c>
      <c r="T18" s="117"/>
      <c r="U18" s="27" t="s">
        <v>169</v>
      </c>
      <c r="V18" s="27" t="s">
        <v>172</v>
      </c>
      <c r="W18" s="141">
        <v>45</v>
      </c>
      <c r="X18" s="33">
        <v>42</v>
      </c>
      <c r="Y18" s="33">
        <f>X18*W18</f>
        <v>1890</v>
      </c>
      <c r="Z18" s="117"/>
      <c r="AA18" s="27" t="s">
        <v>237</v>
      </c>
      <c r="AB18" s="27" t="s">
        <v>121</v>
      </c>
      <c r="AC18" s="141">
        <v>5</v>
      </c>
      <c r="AD18" s="33">
        <v>690</v>
      </c>
      <c r="AE18" s="33">
        <f>AD18*AC18</f>
        <v>3450</v>
      </c>
    </row>
    <row r="19" spans="1:31" s="14" customFormat="1" ht="50.1" customHeight="1">
      <c r="A19" s="93"/>
      <c r="B19" s="95"/>
      <c r="C19" s="32" t="s">
        <v>191</v>
      </c>
      <c r="D19" s="32" t="s">
        <v>60</v>
      </c>
      <c r="E19" s="33" t="s">
        <v>66</v>
      </c>
      <c r="F19" s="33">
        <v>500</v>
      </c>
      <c r="G19" s="33">
        <v>5000</v>
      </c>
      <c r="H19" s="95"/>
      <c r="I19" s="32" t="s">
        <v>67</v>
      </c>
      <c r="J19" s="32" t="s">
        <v>68</v>
      </c>
      <c r="K19" s="33" t="s">
        <v>30</v>
      </c>
      <c r="L19" s="33">
        <v>115</v>
      </c>
      <c r="M19" s="33">
        <v>1725</v>
      </c>
      <c r="N19" s="123"/>
      <c r="O19" s="57" t="s">
        <v>192</v>
      </c>
      <c r="P19" s="57" t="s">
        <v>113</v>
      </c>
      <c r="Q19" s="55" t="s">
        <v>47</v>
      </c>
      <c r="R19" s="76">
        <v>37</v>
      </c>
      <c r="S19" s="76">
        <v>444</v>
      </c>
      <c r="T19" s="117"/>
      <c r="U19" s="27" t="s">
        <v>193</v>
      </c>
      <c r="V19" s="27" t="s">
        <v>38</v>
      </c>
      <c r="W19" s="141">
        <v>30</v>
      </c>
      <c r="X19" s="33">
        <v>98</v>
      </c>
      <c r="Y19" s="33">
        <f>X19*W19</f>
        <v>2940</v>
      </c>
      <c r="Z19" s="117"/>
      <c r="AA19" s="27" t="s">
        <v>214</v>
      </c>
      <c r="AB19" s="27" t="s">
        <v>162</v>
      </c>
      <c r="AC19" s="141">
        <v>30</v>
      </c>
      <c r="AD19" s="33">
        <v>85</v>
      </c>
      <c r="AE19" s="33">
        <f>AD19*AC19</f>
        <v>2550</v>
      </c>
    </row>
    <row r="20" spans="1:31" s="14" customFormat="1" ht="50.1" customHeight="1">
      <c r="A20" s="93"/>
      <c r="B20" s="95"/>
      <c r="C20" s="32" t="s">
        <v>160</v>
      </c>
      <c r="D20" s="32" t="s">
        <v>161</v>
      </c>
      <c r="E20" s="33" t="s">
        <v>80</v>
      </c>
      <c r="F20" s="33">
        <v>55</v>
      </c>
      <c r="G20" s="33">
        <v>275</v>
      </c>
      <c r="H20" s="95"/>
      <c r="I20" s="32" t="s">
        <v>41</v>
      </c>
      <c r="J20" s="32" t="s">
        <v>42</v>
      </c>
      <c r="K20" s="33" t="s">
        <v>30</v>
      </c>
      <c r="L20" s="33">
        <v>63</v>
      </c>
      <c r="M20" s="33">
        <v>945</v>
      </c>
      <c r="N20" s="123"/>
      <c r="O20" s="57" t="s">
        <v>43</v>
      </c>
      <c r="P20" s="57" t="s">
        <v>162</v>
      </c>
      <c r="Q20" s="55" t="s">
        <v>66</v>
      </c>
      <c r="R20" s="76">
        <v>145</v>
      </c>
      <c r="S20" s="76">
        <v>1450</v>
      </c>
      <c r="T20" s="117"/>
      <c r="U20" s="27" t="s">
        <v>168</v>
      </c>
      <c r="V20" s="27" t="s">
        <v>158</v>
      </c>
      <c r="W20" s="28" t="s">
        <v>159</v>
      </c>
      <c r="X20" s="33">
        <v>87</v>
      </c>
      <c r="Y20" s="33">
        <v>2088</v>
      </c>
      <c r="Z20" s="117"/>
      <c r="AA20" s="27" t="s">
        <v>89</v>
      </c>
      <c r="AB20" s="27" t="s">
        <v>88</v>
      </c>
      <c r="AC20" s="141">
        <v>6</v>
      </c>
      <c r="AD20" s="33">
        <v>115</v>
      </c>
      <c r="AE20" s="33">
        <f>AD20*AC20</f>
        <v>690</v>
      </c>
    </row>
    <row r="21" spans="1:31" s="14" customFormat="1" ht="50.1" customHeight="1">
      <c r="A21" s="93"/>
      <c r="B21" s="95"/>
      <c r="C21" s="32" t="s">
        <v>69</v>
      </c>
      <c r="D21" s="32" t="s">
        <v>45</v>
      </c>
      <c r="E21" s="33" t="s">
        <v>128</v>
      </c>
      <c r="F21" s="33">
        <v>225</v>
      </c>
      <c r="G21" s="33">
        <v>270</v>
      </c>
      <c r="H21" s="95"/>
      <c r="I21" s="32" t="s">
        <v>209</v>
      </c>
      <c r="J21" s="32" t="s">
        <v>162</v>
      </c>
      <c r="K21" s="33" t="s">
        <v>105</v>
      </c>
      <c r="L21" s="33">
        <v>192</v>
      </c>
      <c r="M21" s="33">
        <v>1152</v>
      </c>
      <c r="N21" s="123"/>
      <c r="O21" s="57" t="s">
        <v>109</v>
      </c>
      <c r="P21" s="57" t="s">
        <v>162</v>
      </c>
      <c r="Q21" s="55" t="s">
        <v>80</v>
      </c>
      <c r="R21" s="76">
        <v>192</v>
      </c>
      <c r="S21" s="76">
        <v>960</v>
      </c>
      <c r="T21" s="117"/>
      <c r="U21" s="27" t="s">
        <v>239</v>
      </c>
      <c r="V21" s="27" t="s">
        <v>238</v>
      </c>
      <c r="W21" s="141">
        <v>15</v>
      </c>
      <c r="X21" s="33">
        <v>264</v>
      </c>
      <c r="Y21" s="33">
        <f>X21*W21</f>
        <v>3960</v>
      </c>
      <c r="Z21" s="117"/>
      <c r="AA21" s="27" t="s">
        <v>235</v>
      </c>
      <c r="AB21" s="27" t="s">
        <v>236</v>
      </c>
      <c r="AC21" s="142">
        <v>3.6</v>
      </c>
      <c r="AD21" s="33">
        <v>400</v>
      </c>
      <c r="AE21" s="33">
        <f>AD21*AC21</f>
        <v>1440</v>
      </c>
    </row>
    <row r="22" spans="1:31" s="14" customFormat="1" ht="50.1" customHeight="1">
      <c r="A22" s="93"/>
      <c r="B22" s="95"/>
      <c r="C22" s="34"/>
      <c r="D22" s="34"/>
      <c r="E22" s="34"/>
      <c r="F22" s="34"/>
      <c r="G22" s="34"/>
      <c r="H22" s="95"/>
      <c r="I22" s="34"/>
      <c r="J22" s="34"/>
      <c r="K22" s="34"/>
      <c r="L22" s="34"/>
      <c r="M22" s="34"/>
      <c r="N22" s="123"/>
      <c r="O22" s="57" t="s">
        <v>50</v>
      </c>
      <c r="P22" s="57" t="s">
        <v>162</v>
      </c>
      <c r="Q22" s="55" t="s">
        <v>80</v>
      </c>
      <c r="R22" s="76">
        <v>192</v>
      </c>
      <c r="S22" s="76">
        <v>960</v>
      </c>
      <c r="T22" s="117"/>
      <c r="U22" s="27" t="s">
        <v>48</v>
      </c>
      <c r="V22" s="27" t="s">
        <v>45</v>
      </c>
      <c r="W22" s="28" t="s">
        <v>46</v>
      </c>
      <c r="X22" s="33">
        <v>100</v>
      </c>
      <c r="Y22" s="33">
        <v>150</v>
      </c>
      <c r="Z22" s="117"/>
      <c r="AA22" s="27" t="s">
        <v>165</v>
      </c>
      <c r="AB22" s="27" t="s">
        <v>45</v>
      </c>
      <c r="AC22" s="28" t="s">
        <v>128</v>
      </c>
      <c r="AD22" s="33">
        <v>225</v>
      </c>
      <c r="AE22" s="33">
        <v>270</v>
      </c>
    </row>
    <row r="23" spans="1:31" s="14" customFormat="1" ht="50.1" customHeight="1">
      <c r="A23" s="93"/>
      <c r="B23" s="95"/>
      <c r="C23" s="34"/>
      <c r="D23" s="34"/>
      <c r="E23" s="34"/>
      <c r="F23" s="34"/>
      <c r="G23" s="34"/>
      <c r="H23" s="95"/>
      <c r="I23" s="34"/>
      <c r="J23" s="34"/>
      <c r="K23" s="34"/>
      <c r="L23" s="34"/>
      <c r="M23" s="34"/>
      <c r="N23" s="123"/>
      <c r="O23" s="56"/>
      <c r="P23" s="56"/>
      <c r="Q23" s="56"/>
      <c r="R23" s="77"/>
      <c r="S23" s="77"/>
      <c r="T23" s="117"/>
      <c r="U23" s="27" t="s">
        <v>137</v>
      </c>
      <c r="V23" s="27" t="s">
        <v>111</v>
      </c>
      <c r="W23" s="28" t="s">
        <v>129</v>
      </c>
      <c r="X23" s="33">
        <v>210</v>
      </c>
      <c r="Y23" s="33">
        <v>210</v>
      </c>
      <c r="Z23" s="117"/>
      <c r="AA23" s="27" t="s">
        <v>244</v>
      </c>
      <c r="AB23" s="27" t="s">
        <v>58</v>
      </c>
      <c r="AC23" s="142">
        <v>1.2</v>
      </c>
      <c r="AD23" s="33">
        <v>1550</v>
      </c>
      <c r="AE23" s="33">
        <f>AD23*AC23</f>
        <v>1860</v>
      </c>
    </row>
    <row r="24" spans="1:31" s="14" customFormat="1" ht="50.1" customHeight="1">
      <c r="A24" s="92" t="s">
        <v>10</v>
      </c>
      <c r="B24" s="96" t="s">
        <v>23</v>
      </c>
      <c r="C24" s="32" t="s">
        <v>116</v>
      </c>
      <c r="D24" s="30" t="s">
        <v>84</v>
      </c>
      <c r="E24" s="33" t="s">
        <v>99</v>
      </c>
      <c r="F24" s="28">
        <v>20</v>
      </c>
      <c r="G24" s="28">
        <v>2600</v>
      </c>
      <c r="H24" s="96" t="s">
        <v>70</v>
      </c>
      <c r="I24" s="30" t="s">
        <v>133</v>
      </c>
      <c r="J24" s="30" t="s">
        <v>84</v>
      </c>
      <c r="K24" s="33" t="s">
        <v>99</v>
      </c>
      <c r="L24" s="28">
        <v>20</v>
      </c>
      <c r="M24" s="28">
        <v>2600</v>
      </c>
      <c r="N24" s="124" t="s">
        <v>70</v>
      </c>
      <c r="O24" s="61" t="s">
        <v>179</v>
      </c>
      <c r="P24" s="61" t="s">
        <v>85</v>
      </c>
      <c r="Q24" s="55" t="s">
        <v>99</v>
      </c>
      <c r="R24" s="78">
        <v>20</v>
      </c>
      <c r="S24" s="78">
        <v>2600</v>
      </c>
      <c r="T24" s="94"/>
      <c r="U24" s="34"/>
      <c r="V24" s="34"/>
      <c r="W24" s="34"/>
      <c r="X24" s="34"/>
      <c r="Y24" s="34"/>
      <c r="Z24" s="118" t="s">
        <v>70</v>
      </c>
      <c r="AA24" s="30" t="s">
        <v>100</v>
      </c>
      <c r="AB24" s="30" t="s">
        <v>84</v>
      </c>
      <c r="AC24" s="28" t="s">
        <v>99</v>
      </c>
      <c r="AD24" s="28">
        <v>20</v>
      </c>
      <c r="AE24" s="28">
        <v>2600</v>
      </c>
    </row>
    <row r="25" spans="1:31" s="14" customFormat="1" ht="50.1" customHeight="1">
      <c r="A25" s="93"/>
      <c r="B25" s="97"/>
      <c r="C25" s="32" t="s">
        <v>71</v>
      </c>
      <c r="D25" s="32" t="s">
        <v>45</v>
      </c>
      <c r="E25" s="33" t="s">
        <v>46</v>
      </c>
      <c r="F25" s="33">
        <v>100</v>
      </c>
      <c r="G25" s="33">
        <v>150</v>
      </c>
      <c r="H25" s="97"/>
      <c r="I25" s="32" t="s">
        <v>71</v>
      </c>
      <c r="J25" s="32" t="s">
        <v>45</v>
      </c>
      <c r="K25" s="33" t="s">
        <v>46</v>
      </c>
      <c r="L25" s="33">
        <v>100</v>
      </c>
      <c r="M25" s="33">
        <v>150</v>
      </c>
      <c r="N25" s="125"/>
      <c r="O25" s="57" t="s">
        <v>71</v>
      </c>
      <c r="P25" s="57" t="s">
        <v>45</v>
      </c>
      <c r="Q25" s="55" t="s">
        <v>46</v>
      </c>
      <c r="R25" s="76">
        <v>100</v>
      </c>
      <c r="S25" s="76">
        <v>150</v>
      </c>
      <c r="T25" s="95"/>
      <c r="U25" s="34"/>
      <c r="V25" s="34"/>
      <c r="W25" s="34"/>
      <c r="X25" s="34"/>
      <c r="Y25" s="34"/>
      <c r="Z25" s="110"/>
      <c r="AA25" s="27" t="s">
        <v>71</v>
      </c>
      <c r="AB25" s="27" t="s">
        <v>45</v>
      </c>
      <c r="AC25" s="28" t="s">
        <v>46</v>
      </c>
      <c r="AD25" s="33">
        <v>100</v>
      </c>
      <c r="AE25" s="33">
        <v>150</v>
      </c>
    </row>
    <row r="26" spans="1:31" s="14" customFormat="1" ht="50.1" customHeight="1">
      <c r="A26" s="92" t="s">
        <v>11</v>
      </c>
      <c r="B26" s="94" t="s">
        <v>146</v>
      </c>
      <c r="C26" s="32" t="s">
        <v>139</v>
      </c>
      <c r="D26" s="32" t="s">
        <v>123</v>
      </c>
      <c r="E26" s="33" t="s">
        <v>30</v>
      </c>
      <c r="F26" s="33">
        <v>95</v>
      </c>
      <c r="G26" s="33">
        <v>1425</v>
      </c>
      <c r="H26" s="94" t="s">
        <v>148</v>
      </c>
      <c r="I26" s="32" t="s">
        <v>194</v>
      </c>
      <c r="J26" s="32" t="s">
        <v>195</v>
      </c>
      <c r="K26" s="33" t="s">
        <v>135</v>
      </c>
      <c r="L26" s="33">
        <v>98</v>
      </c>
      <c r="M26" s="33">
        <v>5390</v>
      </c>
      <c r="N26" s="122" t="s">
        <v>212</v>
      </c>
      <c r="O26" s="57" t="s">
        <v>167</v>
      </c>
      <c r="P26" s="57" t="s">
        <v>102</v>
      </c>
      <c r="Q26" s="55" t="s">
        <v>104</v>
      </c>
      <c r="R26" s="76">
        <v>82</v>
      </c>
      <c r="S26" s="76">
        <v>1476</v>
      </c>
      <c r="T26" s="94" t="s">
        <v>152</v>
      </c>
      <c r="U26" s="32" t="s">
        <v>112</v>
      </c>
      <c r="V26" s="32" t="s">
        <v>162</v>
      </c>
      <c r="W26" s="33" t="s">
        <v>103</v>
      </c>
      <c r="X26" s="33">
        <v>100</v>
      </c>
      <c r="Y26" s="33">
        <v>3500</v>
      </c>
      <c r="Z26" s="94" t="s">
        <v>154</v>
      </c>
      <c r="AA26" s="66" t="s">
        <v>215</v>
      </c>
      <c r="AB26" s="66"/>
      <c r="AC26" s="67" t="s">
        <v>196</v>
      </c>
      <c r="AD26" s="67">
        <v>0</v>
      </c>
      <c r="AE26" s="67">
        <v>0</v>
      </c>
    </row>
    <row r="27" spans="1:31" s="14" customFormat="1" ht="50.1" customHeight="1">
      <c r="A27" s="93"/>
      <c r="B27" s="95"/>
      <c r="C27" s="32" t="s">
        <v>197</v>
      </c>
      <c r="D27" s="32" t="s">
        <v>51</v>
      </c>
      <c r="E27" s="33" t="s">
        <v>44</v>
      </c>
      <c r="F27" s="33">
        <v>55</v>
      </c>
      <c r="G27" s="33">
        <v>440</v>
      </c>
      <c r="H27" s="95"/>
      <c r="I27" s="32" t="s">
        <v>134</v>
      </c>
      <c r="J27" s="32" t="s">
        <v>123</v>
      </c>
      <c r="K27" s="33" t="s">
        <v>30</v>
      </c>
      <c r="L27" s="33">
        <v>95</v>
      </c>
      <c r="M27" s="33">
        <v>1425</v>
      </c>
      <c r="N27" s="123"/>
      <c r="O27" s="57" t="s">
        <v>174</v>
      </c>
      <c r="P27" s="57" t="s">
        <v>185</v>
      </c>
      <c r="Q27" s="55" t="s">
        <v>30</v>
      </c>
      <c r="R27" s="76">
        <v>94</v>
      </c>
      <c r="S27" s="76">
        <v>1410</v>
      </c>
      <c r="T27" s="95"/>
      <c r="U27" s="32" t="s">
        <v>63</v>
      </c>
      <c r="V27" s="32" t="s">
        <v>64</v>
      </c>
      <c r="W27" s="33" t="s">
        <v>47</v>
      </c>
      <c r="X27" s="33">
        <v>73</v>
      </c>
      <c r="Y27" s="33">
        <v>876</v>
      </c>
      <c r="Z27" s="95"/>
      <c r="AA27" s="32" t="s">
        <v>198</v>
      </c>
      <c r="AB27" s="32" t="s">
        <v>199</v>
      </c>
      <c r="AC27" s="33" t="s">
        <v>200</v>
      </c>
      <c r="AD27" s="33">
        <v>70</v>
      </c>
      <c r="AE27" s="33">
        <v>980</v>
      </c>
    </row>
    <row r="28" spans="1:31" s="14" customFormat="1" ht="50.1" customHeight="1">
      <c r="A28" s="93"/>
      <c r="B28" s="95"/>
      <c r="C28" s="32" t="s">
        <v>74</v>
      </c>
      <c r="D28" s="32" t="s">
        <v>28</v>
      </c>
      <c r="E28" s="33" t="s">
        <v>105</v>
      </c>
      <c r="F28" s="33">
        <v>115</v>
      </c>
      <c r="G28" s="33">
        <v>690</v>
      </c>
      <c r="H28" s="95"/>
      <c r="I28" s="32" t="s">
        <v>71</v>
      </c>
      <c r="J28" s="32" t="s">
        <v>45</v>
      </c>
      <c r="K28" s="33" t="s">
        <v>46</v>
      </c>
      <c r="L28" s="33">
        <v>100</v>
      </c>
      <c r="M28" s="33">
        <v>150</v>
      </c>
      <c r="N28" s="123"/>
      <c r="O28" s="57" t="s">
        <v>63</v>
      </c>
      <c r="P28" s="57" t="s">
        <v>64</v>
      </c>
      <c r="Q28" s="55" t="s">
        <v>47</v>
      </c>
      <c r="R28" s="76">
        <v>73</v>
      </c>
      <c r="S28" s="76">
        <v>876</v>
      </c>
      <c r="T28" s="95"/>
      <c r="U28" s="32" t="s">
        <v>201</v>
      </c>
      <c r="V28" s="32" t="s">
        <v>72</v>
      </c>
      <c r="W28" s="33" t="s">
        <v>47</v>
      </c>
      <c r="X28" s="33">
        <v>153</v>
      </c>
      <c r="Y28" s="33">
        <v>1836</v>
      </c>
      <c r="Z28" s="95"/>
      <c r="AA28" s="32" t="s">
        <v>202</v>
      </c>
      <c r="AB28" s="32" t="s">
        <v>199</v>
      </c>
      <c r="AC28" s="33" t="s">
        <v>200</v>
      </c>
      <c r="AD28" s="33">
        <v>70</v>
      </c>
      <c r="AE28" s="33">
        <v>980</v>
      </c>
    </row>
    <row r="29" spans="1:31" s="14" customFormat="1" ht="50.1" customHeight="1">
      <c r="A29" s="93"/>
      <c r="B29" s="95"/>
      <c r="C29" s="34"/>
      <c r="D29" s="34"/>
      <c r="E29" s="34"/>
      <c r="F29" s="34"/>
      <c r="G29" s="34"/>
      <c r="H29" s="95"/>
      <c r="I29" s="32" t="s">
        <v>82</v>
      </c>
      <c r="J29" s="32" t="s">
        <v>83</v>
      </c>
      <c r="K29" s="33" t="s">
        <v>129</v>
      </c>
      <c r="L29" s="33">
        <v>290</v>
      </c>
      <c r="M29" s="33">
        <v>290</v>
      </c>
      <c r="N29" s="123"/>
      <c r="O29" s="57" t="s">
        <v>203</v>
      </c>
      <c r="P29" s="57" t="s">
        <v>123</v>
      </c>
      <c r="Q29" s="55" t="s">
        <v>47</v>
      </c>
      <c r="R29" s="76">
        <v>170</v>
      </c>
      <c r="S29" s="76">
        <v>2040</v>
      </c>
      <c r="T29" s="95"/>
      <c r="U29" s="32" t="s">
        <v>73</v>
      </c>
      <c r="V29" s="32" t="s">
        <v>34</v>
      </c>
      <c r="W29" s="33" t="s">
        <v>44</v>
      </c>
      <c r="X29" s="33">
        <v>60</v>
      </c>
      <c r="Y29" s="33">
        <v>480</v>
      </c>
      <c r="Z29" s="95"/>
      <c r="AA29" s="32" t="s">
        <v>48</v>
      </c>
      <c r="AB29" s="32" t="s">
        <v>45</v>
      </c>
      <c r="AC29" s="33" t="s">
        <v>49</v>
      </c>
      <c r="AD29" s="33">
        <v>100</v>
      </c>
      <c r="AE29" s="33">
        <v>200</v>
      </c>
    </row>
    <row r="30" spans="1:31" s="14" customFormat="1" ht="50.1" customHeight="1">
      <c r="A30" s="93"/>
      <c r="B30" s="95"/>
      <c r="C30" s="34"/>
      <c r="D30" s="34"/>
      <c r="E30" s="34"/>
      <c r="F30" s="34"/>
      <c r="G30" s="34"/>
      <c r="H30" s="95"/>
      <c r="I30" s="34"/>
      <c r="J30" s="34"/>
      <c r="K30" s="34"/>
      <c r="L30" s="34"/>
      <c r="M30" s="34"/>
      <c r="N30" s="123"/>
      <c r="O30" s="57" t="s">
        <v>160</v>
      </c>
      <c r="P30" s="57" t="s">
        <v>161</v>
      </c>
      <c r="Q30" s="55" t="s">
        <v>80</v>
      </c>
      <c r="R30" s="76">
        <v>55</v>
      </c>
      <c r="S30" s="76">
        <v>275</v>
      </c>
      <c r="T30" s="95"/>
      <c r="U30" s="32" t="s">
        <v>160</v>
      </c>
      <c r="V30" s="32" t="s">
        <v>161</v>
      </c>
      <c r="W30" s="33" t="s">
        <v>80</v>
      </c>
      <c r="X30" s="33">
        <v>55</v>
      </c>
      <c r="Y30" s="33">
        <v>275</v>
      </c>
      <c r="Z30" s="95"/>
      <c r="AA30" s="32" t="s">
        <v>75</v>
      </c>
      <c r="AB30" s="32" t="s">
        <v>76</v>
      </c>
      <c r="AC30" s="33" t="s">
        <v>77</v>
      </c>
      <c r="AD30" s="33">
        <v>1080</v>
      </c>
      <c r="AE30" s="33">
        <v>2160</v>
      </c>
    </row>
    <row r="31" spans="1:31" s="14" customFormat="1" ht="50.1" customHeight="1">
      <c r="A31" s="93"/>
      <c r="B31" s="95"/>
      <c r="C31" s="34"/>
      <c r="D31" s="34"/>
      <c r="E31" s="34"/>
      <c r="F31" s="34"/>
      <c r="G31" s="34"/>
      <c r="H31" s="95"/>
      <c r="I31" s="34"/>
      <c r="J31" s="34"/>
      <c r="K31" s="34"/>
      <c r="L31" s="34"/>
      <c r="M31" s="34"/>
      <c r="N31" s="123"/>
      <c r="O31" s="57" t="s">
        <v>108</v>
      </c>
      <c r="P31" s="57" t="s">
        <v>83</v>
      </c>
      <c r="Q31" s="55" t="s">
        <v>171</v>
      </c>
      <c r="R31" s="76">
        <v>240</v>
      </c>
      <c r="S31" s="76">
        <v>960</v>
      </c>
      <c r="T31" s="95"/>
      <c r="U31" s="32" t="s">
        <v>67</v>
      </c>
      <c r="V31" s="32" t="s">
        <v>68</v>
      </c>
      <c r="W31" s="33" t="s">
        <v>80</v>
      </c>
      <c r="X31" s="33">
        <v>115</v>
      </c>
      <c r="Y31" s="33">
        <v>575</v>
      </c>
      <c r="Z31" s="95"/>
      <c r="AA31" s="34"/>
      <c r="AB31" s="34"/>
      <c r="AC31" s="34"/>
      <c r="AD31" s="34"/>
      <c r="AE31" s="34"/>
    </row>
    <row r="32" spans="1:31" s="14" customFormat="1" ht="50.1" customHeight="1">
      <c r="A32" s="93"/>
      <c r="B32" s="95"/>
      <c r="C32" s="34"/>
      <c r="D32" s="34"/>
      <c r="E32" s="34"/>
      <c r="F32" s="34"/>
      <c r="G32" s="34"/>
      <c r="H32" s="95"/>
      <c r="I32" s="34"/>
      <c r="J32" s="34"/>
      <c r="K32" s="34"/>
      <c r="L32" s="34"/>
      <c r="M32" s="34"/>
      <c r="N32" s="123"/>
      <c r="O32" s="57" t="s">
        <v>243</v>
      </c>
      <c r="P32" s="57" t="s">
        <v>115</v>
      </c>
      <c r="Q32" s="55" t="s">
        <v>106</v>
      </c>
      <c r="R32" s="76">
        <v>215</v>
      </c>
      <c r="S32" s="76">
        <v>860</v>
      </c>
      <c r="T32" s="95"/>
      <c r="U32" s="32" t="s">
        <v>127</v>
      </c>
      <c r="V32" s="32" t="s">
        <v>60</v>
      </c>
      <c r="W32" s="33" t="s">
        <v>77</v>
      </c>
      <c r="X32" s="33">
        <v>195</v>
      </c>
      <c r="Y32" s="33">
        <v>390</v>
      </c>
      <c r="Z32" s="95"/>
      <c r="AA32" s="34"/>
      <c r="AB32" s="34"/>
      <c r="AC32" s="34"/>
      <c r="AD32" s="34"/>
      <c r="AE32" s="34"/>
    </row>
    <row r="33" spans="1:34" s="14" customFormat="1" ht="50.1" customHeight="1">
      <c r="A33" s="12" t="s">
        <v>12</v>
      </c>
      <c r="B33" s="31"/>
      <c r="C33" s="34"/>
      <c r="D33" s="34"/>
      <c r="E33" s="34"/>
      <c r="F33" s="34"/>
      <c r="G33" s="34"/>
      <c r="H33" s="31" t="s">
        <v>12</v>
      </c>
      <c r="I33" s="32" t="s">
        <v>143</v>
      </c>
      <c r="J33" s="34" t="s">
        <v>122</v>
      </c>
      <c r="K33" s="62">
        <v>1566</v>
      </c>
      <c r="L33" s="34">
        <v>17</v>
      </c>
      <c r="M33" s="33">
        <f>L33*K33</f>
        <v>26622</v>
      </c>
      <c r="N33" s="31"/>
      <c r="O33" s="34" t="s">
        <v>232</v>
      </c>
      <c r="P33" s="34"/>
      <c r="Q33" s="34"/>
      <c r="R33" s="34"/>
      <c r="S33" s="34"/>
      <c r="T33" s="31" t="s">
        <v>12</v>
      </c>
      <c r="U33" s="32" t="s">
        <v>166</v>
      </c>
      <c r="V33" s="34" t="s">
        <v>101</v>
      </c>
      <c r="W33" s="62">
        <v>1566</v>
      </c>
      <c r="X33" s="34">
        <v>15</v>
      </c>
      <c r="Y33" s="33">
        <f>X33*W33</f>
        <v>23490</v>
      </c>
      <c r="Z33" s="31"/>
      <c r="AA33" s="34"/>
      <c r="AB33" s="34"/>
      <c r="AC33" s="34"/>
      <c r="AD33" s="34"/>
      <c r="AE33" s="34"/>
    </row>
    <row r="34" spans="1:34" s="20" customFormat="1" ht="50.1" customHeight="1">
      <c r="A34" s="89" t="s">
        <v>13</v>
      </c>
      <c r="B34" s="84"/>
      <c r="C34" s="80" t="s">
        <v>14</v>
      </c>
      <c r="D34" s="81"/>
      <c r="E34" s="17">
        <v>5.9</v>
      </c>
      <c r="F34" s="18"/>
      <c r="G34" s="18"/>
      <c r="H34" s="84"/>
      <c r="I34" s="80" t="s">
        <v>14</v>
      </c>
      <c r="J34" s="81"/>
      <c r="K34" s="19">
        <v>5.5</v>
      </c>
      <c r="L34" s="18"/>
      <c r="M34" s="18"/>
      <c r="N34" s="84"/>
      <c r="O34" s="80" t="s">
        <v>14</v>
      </c>
      <c r="P34" s="81"/>
      <c r="Q34" s="19">
        <v>6.3</v>
      </c>
      <c r="R34" s="7"/>
      <c r="S34" s="7"/>
      <c r="T34" s="84"/>
      <c r="U34" s="80" t="s">
        <v>14</v>
      </c>
      <c r="V34" s="81"/>
      <c r="W34" s="19">
        <v>5.9</v>
      </c>
      <c r="X34" s="7"/>
      <c r="Y34" s="7"/>
      <c r="Z34" s="84"/>
      <c r="AA34" s="80" t="s">
        <v>14</v>
      </c>
      <c r="AB34" s="81"/>
      <c r="AC34" s="19">
        <v>6.5</v>
      </c>
      <c r="AD34" s="7"/>
      <c r="AE34" s="7"/>
      <c r="AF34" s="87" t="e">
        <f>#REF!/5/1567</f>
        <v>#REF!</v>
      </c>
      <c r="AG34" s="88"/>
      <c r="AH34" s="88"/>
    </row>
    <row r="35" spans="1:34" s="20" customFormat="1" ht="50.1" customHeight="1">
      <c r="A35" s="90"/>
      <c r="B35" s="85"/>
      <c r="C35" s="80" t="s">
        <v>15</v>
      </c>
      <c r="D35" s="81"/>
      <c r="E35" s="17">
        <v>2.7</v>
      </c>
      <c r="F35" s="18"/>
      <c r="G35" s="18"/>
      <c r="H35" s="85"/>
      <c r="I35" s="80" t="s">
        <v>15</v>
      </c>
      <c r="J35" s="81"/>
      <c r="K35" s="19">
        <v>3.2</v>
      </c>
      <c r="L35" s="18"/>
      <c r="M35" s="18"/>
      <c r="N35" s="85"/>
      <c r="O35" s="80" t="s">
        <v>15</v>
      </c>
      <c r="P35" s="81"/>
      <c r="Q35" s="19">
        <v>4.8</v>
      </c>
      <c r="R35" s="7"/>
      <c r="S35" s="7"/>
      <c r="T35" s="85"/>
      <c r="U35" s="80" t="s">
        <v>15</v>
      </c>
      <c r="V35" s="81"/>
      <c r="W35" s="19">
        <v>2.2000000000000002</v>
      </c>
      <c r="X35" s="7"/>
      <c r="Y35" s="7"/>
      <c r="Z35" s="85"/>
      <c r="AA35" s="80" t="s">
        <v>15</v>
      </c>
      <c r="AB35" s="81"/>
      <c r="AC35" s="19">
        <v>2.5</v>
      </c>
      <c r="AD35" s="7"/>
      <c r="AE35" s="7"/>
      <c r="AF35" s="87"/>
      <c r="AG35" s="88"/>
      <c r="AH35" s="88"/>
    </row>
    <row r="36" spans="1:34" s="20" customFormat="1" ht="50.1" customHeight="1">
      <c r="A36" s="90"/>
      <c r="B36" s="85"/>
      <c r="C36" s="80" t="s">
        <v>16</v>
      </c>
      <c r="D36" s="81"/>
      <c r="E36" s="17">
        <v>1.7</v>
      </c>
      <c r="F36" s="18"/>
      <c r="G36" s="18"/>
      <c r="H36" s="85"/>
      <c r="I36" s="80" t="s">
        <v>16</v>
      </c>
      <c r="J36" s="81"/>
      <c r="K36" s="19">
        <v>1.7</v>
      </c>
      <c r="L36" s="18"/>
      <c r="M36" s="18"/>
      <c r="N36" s="85"/>
      <c r="O36" s="80" t="s">
        <v>16</v>
      </c>
      <c r="P36" s="81"/>
      <c r="Q36" s="19">
        <v>1.4</v>
      </c>
      <c r="R36" s="7"/>
      <c r="S36" s="7"/>
      <c r="T36" s="85"/>
      <c r="U36" s="80" t="s">
        <v>16</v>
      </c>
      <c r="V36" s="81"/>
      <c r="W36" s="19">
        <v>1.6</v>
      </c>
      <c r="X36" s="7"/>
      <c r="Y36" s="7"/>
      <c r="Z36" s="85"/>
      <c r="AA36" s="80" t="s">
        <v>16</v>
      </c>
      <c r="AB36" s="81"/>
      <c r="AC36" s="19">
        <v>1.7</v>
      </c>
      <c r="AD36" s="7"/>
      <c r="AE36" s="7"/>
    </row>
    <row r="37" spans="1:34" s="20" customFormat="1" ht="50.1" customHeight="1">
      <c r="A37" s="90"/>
      <c r="B37" s="85"/>
      <c r="C37" s="80" t="s">
        <v>17</v>
      </c>
      <c r="D37" s="81"/>
      <c r="E37" s="17"/>
      <c r="F37" s="18"/>
      <c r="G37" s="18"/>
      <c r="H37" s="85"/>
      <c r="I37" s="80" t="s">
        <v>17</v>
      </c>
      <c r="J37" s="81"/>
      <c r="K37" s="19">
        <v>1</v>
      </c>
      <c r="L37" s="18"/>
      <c r="M37" s="18"/>
      <c r="N37" s="85"/>
      <c r="O37" s="80" t="s">
        <v>17</v>
      </c>
      <c r="P37" s="81"/>
      <c r="Q37" s="19"/>
      <c r="R37" s="7"/>
      <c r="S37" s="7"/>
      <c r="T37" s="85"/>
      <c r="U37" s="80" t="s">
        <v>17</v>
      </c>
      <c r="V37" s="81"/>
      <c r="W37" s="19">
        <v>1</v>
      </c>
      <c r="X37" s="7"/>
      <c r="Y37" s="7"/>
      <c r="Z37" s="85"/>
      <c r="AA37" s="80" t="s">
        <v>17</v>
      </c>
      <c r="AB37" s="81"/>
      <c r="AC37" s="19"/>
      <c r="AD37" s="7"/>
      <c r="AE37" s="7"/>
    </row>
    <row r="38" spans="1:34" s="20" customFormat="1" ht="50.1" customHeight="1">
      <c r="A38" s="90"/>
      <c r="B38" s="85"/>
      <c r="C38" s="80" t="s">
        <v>18</v>
      </c>
      <c r="D38" s="81"/>
      <c r="E38" s="17"/>
      <c r="F38" s="18"/>
      <c r="G38" s="18"/>
      <c r="H38" s="85"/>
      <c r="I38" s="80" t="s">
        <v>18</v>
      </c>
      <c r="J38" s="81"/>
      <c r="K38" s="17"/>
      <c r="L38" s="18"/>
      <c r="M38" s="18"/>
      <c r="N38" s="85"/>
      <c r="O38" s="80" t="s">
        <v>18</v>
      </c>
      <c r="P38" s="81"/>
      <c r="Q38" s="19"/>
      <c r="R38" s="7"/>
      <c r="S38" s="7"/>
      <c r="T38" s="85"/>
      <c r="U38" s="80" t="s">
        <v>18</v>
      </c>
      <c r="V38" s="81"/>
      <c r="W38" s="19"/>
      <c r="X38" s="7"/>
      <c r="Y38" s="7"/>
      <c r="Z38" s="85"/>
      <c r="AA38" s="80" t="s">
        <v>18</v>
      </c>
      <c r="AB38" s="81"/>
      <c r="AC38" s="19"/>
      <c r="AD38" s="7"/>
      <c r="AE38" s="7"/>
    </row>
    <row r="39" spans="1:34" s="20" customFormat="1" ht="50.1" customHeight="1">
      <c r="A39" s="90"/>
      <c r="B39" s="85"/>
      <c r="C39" s="80" t="s">
        <v>19</v>
      </c>
      <c r="D39" s="81"/>
      <c r="E39" s="19">
        <v>3.7</v>
      </c>
      <c r="F39" s="18"/>
      <c r="G39" s="18"/>
      <c r="H39" s="85"/>
      <c r="I39" s="80" t="s">
        <v>19</v>
      </c>
      <c r="J39" s="81"/>
      <c r="K39" s="19">
        <v>3</v>
      </c>
      <c r="L39" s="18"/>
      <c r="M39" s="18"/>
      <c r="N39" s="85"/>
      <c r="O39" s="80" t="s">
        <v>19</v>
      </c>
      <c r="P39" s="81"/>
      <c r="Q39" s="19">
        <v>3</v>
      </c>
      <c r="R39" s="7"/>
      <c r="S39" s="7"/>
      <c r="T39" s="85"/>
      <c r="U39" s="80" t="s">
        <v>19</v>
      </c>
      <c r="V39" s="81"/>
      <c r="W39" s="19">
        <v>3</v>
      </c>
      <c r="X39" s="7"/>
      <c r="Y39" s="7"/>
      <c r="Z39" s="85"/>
      <c r="AA39" s="80" t="s">
        <v>19</v>
      </c>
      <c r="AB39" s="81"/>
      <c r="AC39" s="19">
        <v>2.5</v>
      </c>
      <c r="AD39" s="7"/>
      <c r="AE39" s="7"/>
    </row>
    <row r="40" spans="1:34" s="20" customFormat="1" ht="50.1" customHeight="1">
      <c r="A40" s="91"/>
      <c r="B40" s="86"/>
      <c r="C40" s="80" t="s">
        <v>20</v>
      </c>
      <c r="D40" s="81"/>
      <c r="E40" s="21">
        <f>E34*70+E35*75+E36*25+E37*60+E39*45+E38*150</f>
        <v>824.5</v>
      </c>
      <c r="F40" s="18"/>
      <c r="G40" s="18"/>
      <c r="H40" s="86"/>
      <c r="I40" s="80" t="s">
        <v>20</v>
      </c>
      <c r="J40" s="81"/>
      <c r="K40" s="21">
        <f>K34*70+K35*75+K36*25+K37*60+K39*45+K38*150</f>
        <v>862.5</v>
      </c>
      <c r="L40" s="18"/>
      <c r="M40" s="18"/>
      <c r="N40" s="86"/>
      <c r="O40" s="80" t="s">
        <v>20</v>
      </c>
      <c r="P40" s="81"/>
      <c r="Q40" s="21">
        <f>Q34*70+Q35*75+Q36*25+Q37*150+Q39*45+Q38*110</f>
        <v>971</v>
      </c>
      <c r="R40" s="18"/>
      <c r="S40" s="18"/>
      <c r="T40" s="86"/>
      <c r="U40" s="80" t="s">
        <v>20</v>
      </c>
      <c r="V40" s="81"/>
      <c r="W40" s="21">
        <f>W34*70+W35*75+W36*25+W37*60+W39*45</f>
        <v>813</v>
      </c>
      <c r="X40" s="18"/>
      <c r="Y40" s="18"/>
      <c r="Z40" s="86"/>
      <c r="AA40" s="80" t="s">
        <v>20</v>
      </c>
      <c r="AB40" s="81"/>
      <c r="AC40" s="21">
        <f>AC34*70+AC35*75+AC36*25+AC37*60+AC39*45+70</f>
        <v>867.5</v>
      </c>
      <c r="AD40" s="18"/>
      <c r="AE40" s="18"/>
    </row>
    <row r="41" spans="1:34" s="20" customFormat="1" ht="47.25" customHeight="1">
      <c r="A41" s="82" t="s">
        <v>21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</row>
    <row r="42" spans="1:34" s="23" customFormat="1" ht="30" customHeight="1">
      <c r="A42" s="79" t="s">
        <v>246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22"/>
      <c r="AE42" s="22"/>
    </row>
    <row r="43" spans="1:34" ht="30" customHeight="1">
      <c r="A43" s="64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4"/>
      <c r="R43" s="22"/>
      <c r="S43" s="22"/>
      <c r="T43" s="22"/>
      <c r="U43" s="22"/>
      <c r="V43" s="22"/>
      <c r="W43" s="24"/>
      <c r="X43" s="22"/>
      <c r="Y43" s="22"/>
      <c r="Z43" s="22"/>
      <c r="AA43" s="22"/>
      <c r="AB43" s="22"/>
      <c r="AC43" s="24"/>
      <c r="AD43" s="22"/>
      <c r="AE43" s="22"/>
    </row>
    <row r="44" spans="1:34" ht="30" customHeight="1">
      <c r="A44" s="6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4"/>
      <c r="R44" s="22"/>
      <c r="S44" s="22"/>
      <c r="T44" s="22"/>
      <c r="U44" s="22"/>
      <c r="V44" s="22"/>
      <c r="W44" s="24"/>
      <c r="X44" s="22"/>
      <c r="Y44" s="22"/>
      <c r="Z44" s="22"/>
      <c r="AA44" s="22"/>
      <c r="AB44" s="22"/>
      <c r="AC44" s="24"/>
      <c r="AD44" s="22"/>
      <c r="AE44" s="22"/>
    </row>
    <row r="45" spans="1:34" ht="30" customHeight="1"/>
    <row r="46" spans="1:34" ht="30" customHeight="1"/>
    <row r="47" spans="1:34" ht="30" customHeight="1"/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4:A25"/>
    <mergeCell ref="B24:B25"/>
    <mergeCell ref="H24:H25"/>
    <mergeCell ref="N24:N25"/>
    <mergeCell ref="T24:T25"/>
    <mergeCell ref="Z24:Z25"/>
    <mergeCell ref="A17:A23"/>
    <mergeCell ref="B17:B23"/>
    <mergeCell ref="H17:H23"/>
    <mergeCell ref="N17:N23"/>
    <mergeCell ref="T17:T23"/>
    <mergeCell ref="Z17:Z23"/>
    <mergeCell ref="A26:A32"/>
    <mergeCell ref="B26:B32"/>
    <mergeCell ref="H26:H32"/>
    <mergeCell ref="N26:N32"/>
    <mergeCell ref="T26:T32"/>
    <mergeCell ref="Z26:Z32"/>
    <mergeCell ref="AF34:AH35"/>
    <mergeCell ref="O35:P35"/>
    <mergeCell ref="U35:V35"/>
    <mergeCell ref="AA35:AB35"/>
    <mergeCell ref="O36:P36"/>
    <mergeCell ref="A34:A40"/>
    <mergeCell ref="B34:B40"/>
    <mergeCell ref="C34:D34"/>
    <mergeCell ref="H34:H40"/>
    <mergeCell ref="I34:J34"/>
    <mergeCell ref="N34:N40"/>
    <mergeCell ref="C35:D35"/>
    <mergeCell ref="I35:J35"/>
    <mergeCell ref="C36:D36"/>
    <mergeCell ref="I36:J36"/>
    <mergeCell ref="U36:V36"/>
    <mergeCell ref="AA36:AB36"/>
    <mergeCell ref="C37:D37"/>
    <mergeCell ref="I37:J37"/>
    <mergeCell ref="O37:P37"/>
    <mergeCell ref="U37:V37"/>
    <mergeCell ref="AA37:AB37"/>
    <mergeCell ref="O34:P34"/>
    <mergeCell ref="T34:T40"/>
    <mergeCell ref="U34:V34"/>
    <mergeCell ref="Z34:Z40"/>
    <mergeCell ref="AA34:AB34"/>
    <mergeCell ref="A42:AC42"/>
    <mergeCell ref="C40:D40"/>
    <mergeCell ref="I40:J40"/>
    <mergeCell ref="O40:P40"/>
    <mergeCell ref="U40:V40"/>
    <mergeCell ref="AA40:AB40"/>
    <mergeCell ref="A41:AE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18素週</vt:lpstr>
      <vt:lpstr>18週</vt:lpstr>
      <vt:lpstr>'18素週'!Print_Area</vt:lpstr>
      <vt:lpstr>'18週'!Print_Area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2024-12-19T01:15:30Z</cp:lastPrinted>
  <dcterms:created xsi:type="dcterms:W3CDTF">2024-06-24T02:05:02Z</dcterms:created>
  <dcterms:modified xsi:type="dcterms:W3CDTF">2024-12-19T01:19:38Z</dcterms:modified>
</cp:coreProperties>
</file>