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893" firstSheet="1" activeTab="2"/>
  </bookViews>
  <sheets>
    <sheet name="16" sheetId="30" state="hidden" r:id="rId1"/>
    <sheet name="15素週" sheetId="33" r:id="rId2"/>
    <sheet name="15週" sheetId="32" r:id="rId3"/>
  </sheets>
  <definedNames>
    <definedName name="_xlnm.Print_Area" localSheetId="1">'15素週'!$A$1:$AE$40</definedName>
    <definedName name="_xlnm.Print_Area" localSheetId="2">'15週'!$A$1:$AE$40</definedName>
    <definedName name="_xlnm.Print_Area" localSheetId="0">'16'!$A$1:$AE$40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8" i="33" l="1"/>
  <c r="W38" i="33"/>
  <c r="Q38" i="33"/>
  <c r="K38" i="33"/>
  <c r="E38" i="33"/>
  <c r="AC38" i="32"/>
  <c r="Y25" i="33" l="1"/>
  <c r="G25" i="33"/>
  <c r="AE17" i="33"/>
  <c r="Y16" i="33"/>
  <c r="Y11" i="33"/>
  <c r="G9" i="33"/>
  <c r="AE8" i="33"/>
  <c r="S8" i="33"/>
  <c r="G8" i="33"/>
  <c r="S7" i="33"/>
  <c r="G7" i="33"/>
  <c r="I3" i="33"/>
  <c r="O3" i="33" s="1"/>
  <c r="U3" i="33" s="1"/>
  <c r="AA3" i="33" s="1"/>
  <c r="H2" i="33"/>
  <c r="N2" i="33" s="1"/>
  <c r="T2" i="33" s="1"/>
  <c r="Z2" i="33" s="1"/>
  <c r="W38" i="32"/>
  <c r="Q38" i="32"/>
  <c r="K38" i="32"/>
  <c r="E38" i="32"/>
  <c r="Y31" i="32"/>
  <c r="S31" i="32"/>
  <c r="M31" i="32"/>
  <c r="S25" i="32"/>
  <c r="G25" i="32"/>
  <c r="G24" i="32"/>
  <c r="S20" i="32"/>
  <c r="AE19" i="32"/>
  <c r="G18" i="32"/>
  <c r="M16" i="32"/>
  <c r="G14" i="32"/>
  <c r="S9" i="32"/>
  <c r="AE8" i="32"/>
  <c r="Y8" i="32"/>
  <c r="Y7" i="32"/>
  <c r="G7" i="32"/>
  <c r="O3" i="32"/>
  <c r="U3" i="32" s="1"/>
  <c r="AA3" i="32" s="1"/>
  <c r="I3" i="32"/>
  <c r="H2" i="32"/>
  <c r="N2" i="32" s="1"/>
  <c r="T2" i="32" s="1"/>
  <c r="Z2" i="32" s="1"/>
  <c r="AF32" i="33" l="1"/>
  <c r="AC38" i="30" l="1"/>
  <c r="W38" i="30"/>
  <c r="Q38" i="30"/>
  <c r="K38" i="30"/>
  <c r="E38" i="30"/>
  <c r="AA31" i="30"/>
  <c r="U31" i="30"/>
  <c r="O31" i="30"/>
  <c r="I31" i="30"/>
  <c r="C31" i="30"/>
  <c r="AF31" i="30" s="1"/>
  <c r="AF32" i="30" s="1"/>
  <c r="I3" i="30"/>
  <c r="O3" i="30" s="1"/>
  <c r="U3" i="30" s="1"/>
  <c r="AA3" i="30" s="1"/>
  <c r="H2" i="30"/>
  <c r="N2" i="30" s="1"/>
  <c r="T2" i="30" s="1"/>
  <c r="Z2" i="30" s="1"/>
</calcChain>
</file>

<file path=xl/sharedStrings.xml><?xml version="1.0" encoding="utf-8"?>
<sst xmlns="http://schemas.openxmlformats.org/spreadsheetml/2006/main" count="705" uniqueCount="232">
  <si>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</si>
  <si>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</si>
  <si>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</si>
  <si>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</si>
  <si>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</si>
  <si>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</si>
  <si>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</si>
  <si>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</si>
  <si>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</si>
  <si>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</si>
  <si>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</si>
  <si>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</si>
  <si>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</si>
  <si>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</si>
  <si>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</si>
  <si>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</si>
  <si>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</si>
  <si>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</si>
  <si>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</si>
  <si>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</si>
  <si>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</si>
  <si>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</si>
  <si>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</si>
  <si>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</si>
  <si>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</si>
  <si>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</si>
  <si>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原味蒸蛋</t>
    <phoneticPr fontId="4" type="noConversion"/>
  </si>
  <si>
    <t>糙米飯</t>
    <phoneticPr fontId="4" type="noConversion"/>
  </si>
  <si>
    <t>玉米條湯</t>
    <phoneticPr fontId="4" type="noConversion"/>
  </si>
  <si>
    <t>肉羹湯</t>
    <phoneticPr fontId="4" type="noConversion"/>
  </si>
  <si>
    <t>白米飯</t>
    <phoneticPr fontId="4" type="noConversion"/>
  </si>
  <si>
    <t>信芳</t>
  </si>
  <si>
    <t>15 KG</t>
  </si>
  <si>
    <t>15 KG</t>
    <phoneticPr fontId="4" type="noConversion"/>
  </si>
  <si>
    <t>骨腿丁(CAS)&lt;超秦&gt;</t>
  </si>
  <si>
    <t>超秦</t>
  </si>
  <si>
    <t>瘦夾心肉(絞)&lt;桃園&gt;</t>
  </si>
  <si>
    <t>永軒公司</t>
  </si>
  <si>
    <t>60 KG</t>
  </si>
  <si>
    <t>東寶食品有限公司</t>
  </si>
  <si>
    <t>115 KG</t>
  </si>
  <si>
    <t>25 KG</t>
  </si>
  <si>
    <t>雞丁(CAS)&lt;超秦&gt;</t>
  </si>
  <si>
    <t>豆干丁(非基改)&lt;津悅&gt;</t>
  </si>
  <si>
    <t>津悅食品有限公司</t>
  </si>
  <si>
    <t>官漢國</t>
  </si>
  <si>
    <t>20 KG</t>
  </si>
  <si>
    <t>洋蔥(進口)+</t>
  </si>
  <si>
    <t>王淑卿</t>
  </si>
  <si>
    <t>絞上肉&lt;桃園&gt;</t>
  </si>
  <si>
    <t>瘦夾心肉絲&lt;桃園&gt;</t>
  </si>
  <si>
    <t>平和果菜生產合作社</t>
  </si>
  <si>
    <t>8 KG</t>
  </si>
  <si>
    <t>安平蔥蒜行</t>
  </si>
  <si>
    <t>1.5 KG</t>
  </si>
  <si>
    <t>16 KG</t>
  </si>
  <si>
    <t>12 KG</t>
  </si>
  <si>
    <t>日陞食品有限公司</t>
  </si>
  <si>
    <t>薑片</t>
  </si>
  <si>
    <t>茄子(QRC)&lt;正暘&gt;</t>
  </si>
  <si>
    <t>2 KG</t>
  </si>
  <si>
    <t>4 KG</t>
  </si>
  <si>
    <t>麻油&lt;福壽&gt;(3L)</t>
  </si>
  <si>
    <t>福壽</t>
  </si>
  <si>
    <t>1 桶</t>
  </si>
  <si>
    <t>絞紅蔥頭</t>
  </si>
  <si>
    <t>3 KG</t>
  </si>
  <si>
    <t>蔥</t>
  </si>
  <si>
    <t>明華菓菜行</t>
  </si>
  <si>
    <t>紅辣椒</t>
  </si>
  <si>
    <t>0.3 KG</t>
  </si>
  <si>
    <t>乾香菇絲</t>
  </si>
  <si>
    <t>黃瑞霖</t>
  </si>
  <si>
    <t>乾蝦仁</t>
  </si>
  <si>
    <t>正興行</t>
  </si>
  <si>
    <t>嘉鹿果菜生產合作社</t>
  </si>
  <si>
    <t>洗選蛋&lt;東杰&gt;</t>
  </si>
  <si>
    <t>東杰蛋品有限公司</t>
  </si>
  <si>
    <t>15 包</t>
  </si>
  <si>
    <t>30 KG</t>
  </si>
  <si>
    <t>10 KG</t>
  </si>
  <si>
    <t>木耳絲(QRC)</t>
  </si>
  <si>
    <t>魏琮霖</t>
  </si>
  <si>
    <t>絞蒜頭</t>
  </si>
  <si>
    <t>有機蔬菜</t>
  </si>
  <si>
    <t>薑絲</t>
  </si>
  <si>
    <t>楊謝金環</t>
  </si>
  <si>
    <t>大骨(切)&lt;桃園&gt;</t>
  </si>
  <si>
    <t>台糖(25K)</t>
  </si>
  <si>
    <t>羿淳食材銷售(股)</t>
  </si>
  <si>
    <t>2 包</t>
  </si>
  <si>
    <t>5 KG</t>
  </si>
  <si>
    <t>枸杞(0.6K)</t>
  </si>
  <si>
    <t>元榮有限公司</t>
  </si>
  <si>
    <t>品碩豐食品行</t>
  </si>
  <si>
    <t>純豆奶(產銷履歷)&lt;正康&gt;(170ml)</t>
  </si>
  <si>
    <t>正康食品有限公司</t>
  </si>
  <si>
    <t>香菇肉燥</t>
    <phoneticPr fontId="4" type="noConversion"/>
  </si>
  <si>
    <t>御圃</t>
  </si>
  <si>
    <t>春之谷</t>
    <phoneticPr fontId="4" type="noConversion"/>
  </si>
  <si>
    <t>平和果菜生產合作社</t>
    <phoneticPr fontId="4" type="noConversion"/>
  </si>
  <si>
    <t>津悅</t>
    <phoneticPr fontId="4" type="noConversion"/>
  </si>
  <si>
    <t>佛心</t>
    <phoneticPr fontId="4" type="noConversion"/>
  </si>
  <si>
    <t>杏鮑菇頭(QRC)</t>
    <phoneticPr fontId="4" type="noConversion"/>
  </si>
  <si>
    <t>素肉燥(香菇拌醬)(600g)</t>
    <phoneticPr fontId="4" type="noConversion"/>
  </si>
  <si>
    <t>佛心素食材料行</t>
    <phoneticPr fontId="4" type="noConversion"/>
  </si>
  <si>
    <t>玉米筍(QRC)&lt;正暘&gt;</t>
    <phoneticPr fontId="4" type="noConversion"/>
  </si>
  <si>
    <t>素火腿(1K)</t>
    <phoneticPr fontId="4" type="noConversion"/>
  </si>
  <si>
    <t>信泰</t>
    <phoneticPr fontId="4" type="noConversion"/>
  </si>
  <si>
    <t>大白菜(QRC)+</t>
    <phoneticPr fontId="4" type="noConversion"/>
  </si>
  <si>
    <t>林琪鏵</t>
    <phoneticPr fontId="4" type="noConversion"/>
  </si>
  <si>
    <t>130 KG</t>
    <phoneticPr fontId="4" type="noConversion"/>
  </si>
  <si>
    <t>有機青松菜</t>
    <phoneticPr fontId="4" type="noConversion"/>
  </si>
  <si>
    <t>久彰</t>
    <phoneticPr fontId="4" type="noConversion"/>
  </si>
  <si>
    <t>18 KG</t>
  </si>
  <si>
    <t>牛蕃茄(QRC)&lt;正暘&gt;</t>
  </si>
  <si>
    <t>6 包</t>
  </si>
  <si>
    <t>6 KG</t>
  </si>
  <si>
    <t>4 桶</t>
  </si>
  <si>
    <t>南瓜(QRC)&lt;正暘&gt;</t>
  </si>
  <si>
    <t>90 KG</t>
  </si>
  <si>
    <t>青花菜(CAS)&lt;嘉鹿&gt;</t>
  </si>
  <si>
    <t>1 罐</t>
  </si>
  <si>
    <t>杏鮑菇頭(QRC)</t>
  </si>
  <si>
    <t>廖文經-大發農場</t>
  </si>
  <si>
    <t>黑胡椒粒&lt;老公仔標&gt;(345g)</t>
  </si>
  <si>
    <t>統隆企業有限公司</t>
  </si>
  <si>
    <t>雞腿丁(CAS)&lt;超秦&gt;</t>
  </si>
  <si>
    <t>大白菜(QRC)+</t>
  </si>
  <si>
    <t>有機味美菜</t>
    <phoneticPr fontId="4" type="noConversion"/>
  </si>
  <si>
    <t>生香菇(QRC)</t>
    <phoneticPr fontId="4" type="noConversion"/>
  </si>
  <si>
    <t>蔡永溏</t>
    <phoneticPr fontId="4" type="noConversion"/>
  </si>
  <si>
    <t>洋蔥(進口)+</t>
    <phoneticPr fontId="4" type="noConversion"/>
  </si>
  <si>
    <t>津谷食品股份有限公司</t>
  </si>
  <si>
    <t>40 KG</t>
  </si>
  <si>
    <t>柴魚(300g)</t>
  </si>
  <si>
    <t>1.2 KG</t>
  </si>
  <si>
    <t>玉米條(切薄)(QRC)(非基改)+</t>
  </si>
  <si>
    <t>9 KG</t>
  </si>
  <si>
    <t>嘉楠食品工業股份</t>
  </si>
  <si>
    <t>1 包</t>
  </si>
  <si>
    <t>脆筍絲&lt;品碩豐&gt;</t>
  </si>
  <si>
    <t>什錦炒米苔苜</t>
    <phoneticPr fontId="4" type="noConversion"/>
  </si>
  <si>
    <t>薑片</t>
    <phoneticPr fontId="4" type="noConversion"/>
  </si>
  <si>
    <t>鴻喜菇(150g)(有機)</t>
    <phoneticPr fontId="4" type="noConversion"/>
  </si>
  <si>
    <t>王樹堂</t>
    <phoneticPr fontId="4" type="noConversion"/>
  </si>
  <si>
    <t>滷大溪黑乾</t>
    <phoneticPr fontId="4" type="noConversion"/>
  </si>
  <si>
    <t>素香菇羹</t>
    <phoneticPr fontId="4" type="noConversion"/>
  </si>
  <si>
    <t>大溪黑豆干(非基改)-32片</t>
    <phoneticPr fontId="4" type="noConversion"/>
  </si>
  <si>
    <t>綠豆芽(QRC)</t>
  </si>
  <si>
    <t>滷包(大)(10個)&lt;老公仔標&gt;</t>
  </si>
  <si>
    <t>45 KG</t>
  </si>
  <si>
    <t>龍骨丁(CAS)&lt;津谷&gt;</t>
  </si>
  <si>
    <t>百頁豆腐(切24丁)(非基改)&lt;津悅&gt;</t>
    <phoneticPr fontId="4" type="noConversion"/>
  </si>
  <si>
    <t>紅蘿蔔(QRC)</t>
    <phoneticPr fontId="4" type="noConversion"/>
  </si>
  <si>
    <t>蔥爆魷魚</t>
    <phoneticPr fontId="4" type="noConversion"/>
  </si>
  <si>
    <t>鮮蔬冬粉</t>
    <phoneticPr fontId="4" type="noConversion"/>
  </si>
  <si>
    <t>蓮藕雞湯</t>
    <phoneticPr fontId="4" type="noConversion"/>
  </si>
  <si>
    <t>紫米飯</t>
    <phoneticPr fontId="4" type="noConversion"/>
  </si>
  <si>
    <t>三杯凍腐</t>
    <phoneticPr fontId="4" type="noConversion"/>
  </si>
  <si>
    <t>羅宋湯</t>
    <phoneticPr fontId="4" type="noConversion"/>
  </si>
  <si>
    <t>茄汁雞丁</t>
    <phoneticPr fontId="4" type="noConversion"/>
  </si>
  <si>
    <t>雙花什錦</t>
    <phoneticPr fontId="4" type="noConversion"/>
  </si>
  <si>
    <t>滷雞排</t>
    <phoneticPr fontId="4" type="noConversion"/>
  </si>
  <si>
    <t>銀芽雞肉絲</t>
    <phoneticPr fontId="4" type="noConversion"/>
  </si>
  <si>
    <t>燒仙草</t>
    <phoneticPr fontId="4" type="noConversion"/>
  </si>
  <si>
    <t>桃園市蘆竹區南崁國中113學年第一學期學生午餐食譜設計表  第 15 週</t>
    <phoneticPr fontId="5" type="noConversion"/>
  </si>
  <si>
    <t>桃園市蘆竹區南崁國中113學年第一學期學生午餐食譜設計表  第 16 週</t>
    <phoneticPr fontId="5" type="noConversion"/>
  </si>
  <si>
    <t>白米</t>
    <phoneticPr fontId="4" type="noConversion"/>
  </si>
  <si>
    <t>糙米</t>
    <phoneticPr fontId="4" type="noConversion"/>
  </si>
  <si>
    <t>合德碾米工廠</t>
    <phoneticPr fontId="4" type="noConversion"/>
  </si>
  <si>
    <t>魷耳條(CAS)</t>
  </si>
  <si>
    <t>林園區漁會</t>
  </si>
  <si>
    <t>三杯凍腐</t>
  </si>
  <si>
    <t>39 KG</t>
  </si>
  <si>
    <t>高麗菜(QRC)+</t>
  </si>
  <si>
    <t>林琪鏵</t>
  </si>
  <si>
    <t>如記食品有限公司</t>
  </si>
  <si>
    <t>24 KG</t>
  </si>
  <si>
    <t>紅蘿蔔(QRC)</t>
  </si>
  <si>
    <t>謝浚璿</t>
  </si>
  <si>
    <t>崙東果菜生產合作社</t>
  </si>
  <si>
    <t>蒜片</t>
  </si>
  <si>
    <t>蕃茄醬&lt;可果美&gt;(3330g)</t>
  </si>
  <si>
    <t>240 KG</t>
  </si>
  <si>
    <t>80 KG</t>
  </si>
  <si>
    <t>冬粉(龍品)&lt;信全&gt;</t>
  </si>
  <si>
    <t>白花菜(CAS)&lt;嘉鹿&gt;</t>
  </si>
  <si>
    <t>50 KG</t>
  </si>
  <si>
    <t>玉米筍(QRC)&lt;正暘&gt;</t>
  </si>
  <si>
    <t>木耳朵(小)(QRC)</t>
  </si>
  <si>
    <t>蓮藕片(QRC)</t>
  </si>
  <si>
    <t>黃平旺</t>
  </si>
  <si>
    <t>仙草原汁&lt;津悅&gt;(5K)</t>
  </si>
  <si>
    <t>綠豆</t>
  </si>
  <si>
    <t>紅棗(0.6K)</t>
  </si>
  <si>
    <t>花豆</t>
  </si>
  <si>
    <t>長粉圓&lt;尚旺&gt;</t>
  </si>
  <si>
    <t>尚旺生技有限公司</t>
  </si>
  <si>
    <t>正康豆奶</t>
  </si>
  <si>
    <t>豬血糕丁(火鍋丁)(CAS)</t>
    <phoneticPr fontId="4" type="noConversion"/>
  </si>
  <si>
    <t>凍豆腐(非基改)</t>
    <phoneticPr fontId="4" type="noConversion"/>
  </si>
  <si>
    <t>有機小白菜</t>
    <phoneticPr fontId="4" type="noConversion"/>
  </si>
  <si>
    <t>雞排(CAS)--1550片</t>
    <phoneticPr fontId="4" type="noConversion"/>
  </si>
  <si>
    <t>12 KG</t>
    <phoneticPr fontId="4" type="noConversion"/>
  </si>
  <si>
    <t>九層塔(QRC)&lt;旭暘&gt;</t>
    <phoneticPr fontId="4" type="noConversion"/>
  </si>
  <si>
    <t>2 KG</t>
    <phoneticPr fontId="4" type="noConversion"/>
  </si>
  <si>
    <t>桃園市蘆竹區南崁國中113學年第一學期學生午餐食譜設計表  第 15 週  素食</t>
    <phoneticPr fontId="5" type="noConversion"/>
  </si>
  <si>
    <t>彩椒素肚</t>
    <phoneticPr fontId="4" type="noConversion"/>
  </si>
  <si>
    <t>紅椒(QRC)</t>
    <phoneticPr fontId="4" type="noConversion"/>
  </si>
  <si>
    <t>黃椒(QRC)</t>
    <phoneticPr fontId="4" type="noConversion"/>
  </si>
  <si>
    <t>素肚(切12丁)</t>
    <phoneticPr fontId="4" type="noConversion"/>
  </si>
  <si>
    <t>蓮藕菇菇湯</t>
    <phoneticPr fontId="4" type="noConversion"/>
  </si>
  <si>
    <t>馬鈴薯(削皮)(進口)+</t>
    <phoneticPr fontId="4" type="noConversion"/>
  </si>
  <si>
    <t>茄汁百頁</t>
    <phoneticPr fontId="4" type="noConversion"/>
  </si>
  <si>
    <t>滷包(大)(10個)&lt;老公仔標&gt;</t>
    <phoneticPr fontId="4" type="noConversion"/>
  </si>
  <si>
    <t>有機高麗菜</t>
    <phoneticPr fontId="4" type="noConversion"/>
  </si>
  <si>
    <t>銀芽炒菇</t>
    <phoneticPr fontId="4" type="noConversion"/>
  </si>
  <si>
    <t>瘦夾心肉絲(粗)&lt;桃園&gt;</t>
    <phoneticPr fontId="4" type="noConversion"/>
  </si>
  <si>
    <t>米苔目&lt;東寶&gt;(鹹)</t>
    <phoneticPr fontId="4" type="noConversion"/>
  </si>
  <si>
    <t>紫糯米*(提前送</t>
    <phoneticPr fontId="4" type="noConversion"/>
  </si>
  <si>
    <t>肉羹(CAS)&lt;嘉楠&gt;</t>
    <phoneticPr fontId="4" type="noConversion"/>
  </si>
  <si>
    <t>花豆</t>
    <phoneticPr fontId="4" type="noConversion"/>
  </si>
  <si>
    <t>蒜仁</t>
    <phoneticPr fontId="4" type="noConversion"/>
  </si>
  <si>
    <t>麻油&lt;福壽&gt;(3L)</t>
    <phoneticPr fontId="4" type="noConversion"/>
  </si>
  <si>
    <t>紅辣椒</t>
    <phoneticPr fontId="4" type="noConversion"/>
  </si>
  <si>
    <t>超秦</t>
    <phoneticPr fontId="4" type="noConversion"/>
  </si>
  <si>
    <t>清肉絲(CAS)</t>
    <phoneticPr fontId="4" type="noConversion"/>
  </si>
  <si>
    <t>橘子(QRC)</t>
    <phoneticPr fontId="4" type="noConversion"/>
  </si>
  <si>
    <t>蘋果</t>
    <phoneticPr fontId="4" type="noConversion"/>
  </si>
  <si>
    <t>元信</t>
    <phoneticPr fontId="4" type="noConversion"/>
  </si>
  <si>
    <t>營養師:           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</si>
</sst>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瓶&quot;"/>
    <numFmt numFmtId="187" formatCode="#\ &quot;罐&quot;"/>
    <numFmt numFmtId="188" formatCode="#\ &quot;條&quot;"/>
    <numFmt numFmtId="189" formatCode="#\ &quot;盒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8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2" xfId="3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183" fontId="12" fillId="2" borderId="2" xfId="3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185" fontId="9" fillId="0" borderId="2" xfId="1" applyNumberFormat="1" applyFont="1" applyBorder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5" fillId="0" borderId="2" xfId="3" applyFont="1" applyBorder="1" applyAlignment="1">
      <alignment horizontal="center" vertical="center" textRotation="255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2" borderId="2" xfId="0" applyFont="1" applyFill="1" applyBorder="1">
      <alignment vertical="center"/>
    </xf>
    <xf numFmtId="183" fontId="25" fillId="2" borderId="2" xfId="3" applyNumberFormat="1" applyFont="1" applyFill="1" applyBorder="1" applyAlignment="1">
      <alignment horizontal="right" vertical="center"/>
    </xf>
    <xf numFmtId="0" fontId="25" fillId="2" borderId="2" xfId="3" applyFont="1" applyFill="1" applyBorder="1" applyAlignment="1">
      <alignment horizontal="right" vertical="center"/>
    </xf>
    <xf numFmtId="0" fontId="15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49" fontId="25" fillId="0" borderId="2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7" fillId="0" borderId="2" xfId="0" applyFont="1" applyBorder="1">
      <alignment vertical="center"/>
    </xf>
    <xf numFmtId="0" fontId="27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49" fontId="27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5" fillId="0" borderId="2" xfId="3" applyFont="1" applyBorder="1" applyAlignment="1">
      <alignment horizontal="left" vertical="center" shrinkToFit="1"/>
    </xf>
    <xf numFmtId="0" fontId="2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7" fillId="0" borderId="2" xfId="3" applyFont="1" applyBorder="1" applyAlignment="1">
      <alignment horizontal="left" vertical="center" shrinkToFit="1"/>
    </xf>
    <xf numFmtId="187" fontId="27" fillId="0" borderId="2" xfId="3" applyNumberFormat="1" applyFont="1" applyBorder="1" applyAlignment="1">
      <alignment horizontal="right" vertical="center"/>
    </xf>
    <xf numFmtId="188" fontId="27" fillId="0" borderId="2" xfId="3" applyNumberFormat="1" applyFont="1" applyBorder="1" applyAlignment="1">
      <alignment horizontal="right" vertical="center"/>
    </xf>
    <xf numFmtId="0" fontId="27" fillId="2" borderId="2" xfId="3" applyFont="1" applyFill="1" applyBorder="1" applyAlignment="1">
      <alignment horizontal="right" vertical="center"/>
    </xf>
    <xf numFmtId="0" fontId="27" fillId="2" borderId="2" xfId="0" applyFont="1" applyFill="1" applyBorder="1">
      <alignment vertical="center"/>
    </xf>
    <xf numFmtId="0" fontId="25" fillId="2" borderId="2" xfId="3" applyFont="1" applyFill="1" applyBorder="1">
      <alignment horizontal="left" vertical="center"/>
    </xf>
    <xf numFmtId="182" fontId="25" fillId="0" borderId="2" xfId="3" applyNumberFormat="1" applyFont="1" applyBorder="1" applyAlignment="1">
      <alignment horizontal="right" vertical="center"/>
    </xf>
    <xf numFmtId="0" fontId="25" fillId="3" borderId="2" xfId="3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0" fontId="25" fillId="0" borderId="2" xfId="3" applyFont="1" applyBorder="1" applyAlignment="1">
      <alignment horizontal="center" vertical="top" textRotation="255"/>
    </xf>
    <xf numFmtId="0" fontId="29" fillId="0" borderId="2" xfId="0" applyFont="1" applyBorder="1">
      <alignment vertical="center"/>
    </xf>
    <xf numFmtId="1" fontId="27" fillId="0" borderId="2" xfId="3" applyNumberFormat="1" applyFont="1" applyBorder="1" applyAlignment="1">
      <alignment horizontal="right" vertical="center"/>
    </xf>
    <xf numFmtId="0" fontId="28" fillId="0" borderId="2" xfId="3" applyFont="1" applyBorder="1" applyAlignment="1">
      <alignment horizontal="right" vertical="center"/>
    </xf>
    <xf numFmtId="1" fontId="28" fillId="0" borderId="2" xfId="3" applyNumberFormat="1" applyFont="1" applyBorder="1" applyAlignment="1">
      <alignment horizontal="right" vertical="center"/>
    </xf>
    <xf numFmtId="189" fontId="25" fillId="0" borderId="2" xfId="3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186" fontId="12" fillId="0" borderId="2" xfId="3" applyNumberFormat="1" applyFont="1" applyBorder="1" applyAlignment="1">
      <alignment horizontal="right" vertical="center"/>
    </xf>
    <xf numFmtId="0" fontId="25" fillId="2" borderId="2" xfId="3" applyFont="1" applyFill="1" applyBorder="1" applyAlignment="1">
      <alignment horizontal="left" vertical="center" shrinkToFit="1"/>
    </xf>
    <xf numFmtId="0" fontId="15" fillId="2" borderId="2" xfId="0" applyFont="1" applyFill="1" applyBorder="1">
      <alignment vertical="center"/>
    </xf>
    <xf numFmtId="0" fontId="15" fillId="2" borderId="2" xfId="0" applyFont="1" applyFill="1" applyBorder="1" applyAlignment="1">
      <alignment vertical="center" shrinkToFit="1"/>
    </xf>
    <xf numFmtId="0" fontId="2" fillId="0" borderId="0" xfId="1" applyFont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vertical="center" textRotation="255"/>
    </xf>
    <xf numFmtId="0" fontId="25" fillId="0" borderId="2" xfId="0" applyFont="1" applyBorder="1" applyAlignment="1">
      <alignment horizontal="center" vertical="top" textRotation="255"/>
    </xf>
    <xf numFmtId="0" fontId="25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4" fillId="0" borderId="2" xfId="3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25" fillId="0" borderId="2" xfId="3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top" textRotation="255"/>
    </xf>
    <xf numFmtId="0" fontId="25" fillId="0" borderId="2" xfId="3" applyFont="1" applyBorder="1" applyAlignment="1">
      <alignment horizontal="center" vertical="top" textRotation="255"/>
    </xf>
    <xf numFmtId="0" fontId="12" fillId="2" borderId="2" xfId="3" applyFont="1" applyFill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184" fontId="16" fillId="0" borderId="3" xfId="4" applyNumberFormat="1" applyFont="1" applyBorder="1" applyAlignment="1">
      <alignment horizontal="center" vertical="center"/>
    </xf>
    <xf numFmtId="184" fontId="16" fillId="0" borderId="4" xfId="4" applyNumberFormat="1" applyFont="1" applyBorder="1" applyAlignment="1">
      <alignment horizontal="center" vertical="center"/>
    </xf>
    <xf numFmtId="184" fontId="16" fillId="0" borderId="5" xfId="4" applyNumberFormat="1" applyFont="1" applyBorder="1" applyAlignment="1">
      <alignment horizontal="center" vertical="center"/>
    </xf>
    <xf numFmtId="184" fontId="18" fillId="0" borderId="6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2" fontId="20" fillId="0" borderId="6" xfId="1" applyNumberFormat="1" applyFont="1" applyBorder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7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49" fontId="12" fillId="2" borderId="2" xfId="0" applyNumberFormat="1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G17" sqref="G17"/>
    </sheetView>
  </sheetViews>
  <sheetFormatPr defaultColWidth="8.875" defaultRowHeight="4.9000000000000004" customHeight="1"/>
  <cols>
    <col min="1" max="1" width="7" style="4" customWidth="1"/>
    <col min="2" max="2" width="8.5" style="4" customWidth="1"/>
    <col min="3" max="3" width="48.625" style="4" customWidth="1"/>
    <col min="4" max="4" width="16.5" style="4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7.375" style="4" customWidth="1"/>
    <col min="16" max="16" width="18" style="4" customWidth="1"/>
    <col min="17" max="17" width="20.625" style="31" customWidth="1"/>
    <col min="18" max="18" width="15.625" style="4" customWidth="1"/>
    <col min="19" max="19" width="15.625" style="32" customWidth="1"/>
    <col min="20" max="20" width="8.5" style="4" customWidth="1"/>
    <col min="21" max="21" width="67.75" style="4" customWidth="1"/>
    <col min="22" max="22" width="15.25" style="4" customWidth="1"/>
    <col min="23" max="23" width="20.625" style="31" customWidth="1"/>
    <col min="24" max="25" width="15.625" style="4" customWidth="1"/>
    <col min="26" max="26" width="8.5" style="4" customWidth="1"/>
    <col min="27" max="27" width="66.5" style="4" customWidth="1"/>
    <col min="28" max="28" width="16.5" style="4" customWidth="1"/>
    <col min="29" max="29" width="20.625" style="31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90" t="s">
        <v>167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ht="55.15" customHeight="1">
      <c r="A2" s="2" t="s">
        <v>0</v>
      </c>
      <c r="B2" s="91">
        <v>45635</v>
      </c>
      <c r="C2" s="91"/>
      <c r="D2" s="91"/>
      <c r="E2" s="91"/>
      <c r="F2" s="91"/>
      <c r="G2" s="91"/>
      <c r="H2" s="92">
        <f>B2+1</f>
        <v>45636</v>
      </c>
      <c r="I2" s="92"/>
      <c r="J2" s="92"/>
      <c r="K2" s="92"/>
      <c r="L2" s="92"/>
      <c r="M2" s="92"/>
      <c r="N2" s="93">
        <f>H2+1</f>
        <v>45637</v>
      </c>
      <c r="O2" s="93"/>
      <c r="P2" s="93"/>
      <c r="Q2" s="93"/>
      <c r="R2" s="93"/>
      <c r="S2" s="93"/>
      <c r="T2" s="94">
        <f>N2+1</f>
        <v>45638</v>
      </c>
      <c r="U2" s="94"/>
      <c r="V2" s="94"/>
      <c r="W2" s="94"/>
      <c r="X2" s="94"/>
      <c r="Y2" s="94"/>
      <c r="Z2" s="95">
        <f>T2+1</f>
        <v>45639</v>
      </c>
      <c r="AA2" s="96"/>
      <c r="AB2" s="96"/>
      <c r="AC2" s="97"/>
      <c r="AD2" s="3"/>
      <c r="AE2" s="3"/>
    </row>
    <row r="3" spans="1:34" ht="36.6" customHeight="1">
      <c r="A3" s="5" t="s">
        <v>1</v>
      </c>
      <c r="B3" s="2"/>
      <c r="C3" s="86">
        <v>1570</v>
      </c>
      <c r="D3" s="86"/>
      <c r="E3" s="86"/>
      <c r="F3" s="7"/>
      <c r="G3" s="7"/>
      <c r="H3" s="2"/>
      <c r="I3" s="86">
        <f>C3</f>
        <v>1570</v>
      </c>
      <c r="J3" s="86"/>
      <c r="K3" s="86"/>
      <c r="L3" s="7"/>
      <c r="M3" s="7"/>
      <c r="N3" s="2"/>
      <c r="O3" s="86">
        <f>I3</f>
        <v>1570</v>
      </c>
      <c r="P3" s="86"/>
      <c r="Q3" s="86"/>
      <c r="R3" s="7"/>
      <c r="S3" s="7"/>
      <c r="T3" s="2"/>
      <c r="U3" s="86">
        <f>O3</f>
        <v>1570</v>
      </c>
      <c r="V3" s="86"/>
      <c r="W3" s="86"/>
      <c r="X3" s="7"/>
      <c r="Y3" s="7"/>
      <c r="Z3" s="2"/>
      <c r="AA3" s="86">
        <f>U3</f>
        <v>1570</v>
      </c>
      <c r="AB3" s="86"/>
      <c r="AC3" s="86"/>
      <c r="AD3" s="7"/>
      <c r="AE3" s="7"/>
    </row>
    <row r="4" spans="1:34" ht="32.1" customHeight="1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87" t="s">
        <v>7</v>
      </c>
      <c r="B5" s="88"/>
      <c r="C5" s="89"/>
      <c r="D5" s="89"/>
      <c r="E5" s="89"/>
      <c r="F5" s="89"/>
      <c r="G5" s="89"/>
      <c r="H5" s="99"/>
      <c r="I5" s="98"/>
      <c r="J5" s="100"/>
      <c r="K5" s="101"/>
      <c r="L5" s="101"/>
      <c r="M5" s="101"/>
      <c r="N5" s="99"/>
      <c r="O5" s="98"/>
      <c r="P5" s="98"/>
      <c r="Q5" s="98"/>
      <c r="R5" s="98"/>
      <c r="S5" s="98"/>
      <c r="T5" s="99"/>
      <c r="U5" s="98"/>
      <c r="V5" s="98"/>
      <c r="W5" s="98"/>
      <c r="X5" s="98"/>
      <c r="Y5" s="98"/>
      <c r="Z5" s="111"/>
      <c r="AA5" s="102"/>
      <c r="AB5" s="102"/>
      <c r="AC5" s="102"/>
      <c r="AD5" s="102"/>
      <c r="AE5" s="102"/>
    </row>
    <row r="6" spans="1:34" s="11" customFormat="1" ht="36" customHeight="1">
      <c r="A6" s="87"/>
      <c r="B6" s="88"/>
      <c r="C6" s="89"/>
      <c r="D6" s="89"/>
      <c r="E6" s="89"/>
      <c r="F6" s="89"/>
      <c r="G6" s="89"/>
      <c r="H6" s="99"/>
      <c r="I6" s="98"/>
      <c r="J6" s="100"/>
      <c r="K6" s="101"/>
      <c r="L6" s="101"/>
      <c r="M6" s="101"/>
      <c r="N6" s="99"/>
      <c r="O6" s="98"/>
      <c r="P6" s="98"/>
      <c r="Q6" s="98"/>
      <c r="R6" s="98"/>
      <c r="S6" s="98"/>
      <c r="T6" s="99"/>
      <c r="U6" s="98"/>
      <c r="V6" s="98"/>
      <c r="W6" s="98"/>
      <c r="X6" s="98"/>
      <c r="Y6" s="98"/>
      <c r="Z6" s="111"/>
      <c r="AA6" s="102"/>
      <c r="AB6" s="102"/>
      <c r="AC6" s="102"/>
      <c r="AD6" s="102"/>
      <c r="AE6" s="102"/>
    </row>
    <row r="7" spans="1:34" s="16" customFormat="1" ht="50.1" customHeight="1">
      <c r="A7" s="103" t="s">
        <v>8</v>
      </c>
      <c r="B7" s="105"/>
      <c r="C7" s="39"/>
      <c r="D7" s="39"/>
      <c r="E7" s="40"/>
      <c r="F7" s="40"/>
      <c r="G7" s="40"/>
      <c r="H7" s="107"/>
      <c r="I7" s="14"/>
      <c r="J7" s="14"/>
      <c r="K7" s="15"/>
      <c r="L7" s="15"/>
      <c r="M7" s="15"/>
      <c r="N7" s="107"/>
      <c r="O7" s="14"/>
      <c r="P7" s="14"/>
      <c r="Q7" s="15"/>
      <c r="R7" s="15"/>
      <c r="S7" s="15"/>
      <c r="T7" s="107"/>
      <c r="U7" s="14"/>
      <c r="V7" s="14"/>
      <c r="W7" s="15"/>
      <c r="X7" s="15"/>
      <c r="Y7" s="15"/>
      <c r="Z7" s="109"/>
      <c r="AA7" s="34"/>
      <c r="AB7" s="34"/>
      <c r="AC7" s="35"/>
      <c r="AD7" s="35"/>
      <c r="AE7" s="35"/>
    </row>
    <row r="8" spans="1:34" s="16" customFormat="1" ht="50.1" customHeight="1">
      <c r="A8" s="104"/>
      <c r="B8" s="106"/>
      <c r="C8" s="74"/>
      <c r="D8" s="48"/>
      <c r="E8" s="48"/>
      <c r="F8" s="48"/>
      <c r="G8" s="48"/>
      <c r="H8" s="108"/>
      <c r="I8" s="14"/>
      <c r="J8" s="14"/>
      <c r="K8" s="17"/>
      <c r="L8" s="15"/>
      <c r="M8" s="15"/>
      <c r="N8" s="108"/>
      <c r="O8" s="14"/>
      <c r="P8" s="14"/>
      <c r="Q8" s="15"/>
      <c r="R8" s="15"/>
      <c r="S8" s="15"/>
      <c r="T8" s="108"/>
      <c r="U8" s="14"/>
      <c r="V8" s="14"/>
      <c r="W8" s="15"/>
      <c r="X8" s="15"/>
      <c r="Y8" s="15"/>
      <c r="Z8" s="110"/>
      <c r="AA8" s="34"/>
      <c r="AB8" s="34"/>
      <c r="AC8" s="35"/>
      <c r="AD8" s="35"/>
      <c r="AE8" s="35"/>
    </row>
    <row r="9" spans="1:34" s="16" customFormat="1" ht="50.1" customHeight="1">
      <c r="A9" s="104"/>
      <c r="B9" s="106"/>
      <c r="C9" s="39"/>
      <c r="D9" s="39"/>
      <c r="E9" s="40"/>
      <c r="F9" s="40"/>
      <c r="G9" s="40"/>
      <c r="H9" s="108"/>
      <c r="I9" s="14"/>
      <c r="J9" s="14"/>
      <c r="K9" s="17"/>
      <c r="L9" s="15"/>
      <c r="M9" s="15"/>
      <c r="N9" s="108"/>
      <c r="O9" s="14"/>
      <c r="P9" s="14"/>
      <c r="Q9" s="17"/>
      <c r="R9" s="15"/>
      <c r="S9" s="15"/>
      <c r="T9" s="108"/>
      <c r="U9" s="14"/>
      <c r="V9" s="14"/>
      <c r="W9" s="15"/>
      <c r="X9" s="15"/>
      <c r="Y9" s="15"/>
      <c r="Z9" s="110"/>
      <c r="AA9" s="34"/>
      <c r="AB9" s="34"/>
      <c r="AC9" s="35"/>
      <c r="AD9" s="35"/>
      <c r="AE9" s="35"/>
    </row>
    <row r="10" spans="1:34" s="16" customFormat="1" ht="50.1" customHeight="1">
      <c r="A10" s="104"/>
      <c r="B10" s="106"/>
      <c r="C10" s="39"/>
      <c r="D10" s="39"/>
      <c r="E10" s="40"/>
      <c r="F10" s="40"/>
      <c r="G10" s="40"/>
      <c r="H10" s="108"/>
      <c r="I10" s="14"/>
      <c r="J10" s="14"/>
      <c r="K10" s="15"/>
      <c r="L10" s="15"/>
      <c r="M10" s="15"/>
      <c r="N10" s="108"/>
      <c r="O10" s="14"/>
      <c r="P10" s="14"/>
      <c r="Q10" s="15"/>
      <c r="R10" s="15"/>
      <c r="S10" s="15"/>
      <c r="T10" s="108"/>
      <c r="U10" s="14"/>
      <c r="V10" s="14"/>
      <c r="W10" s="15"/>
      <c r="X10" s="15"/>
      <c r="Y10" s="15"/>
      <c r="Z10" s="110"/>
      <c r="AA10" s="34"/>
      <c r="AB10" s="34"/>
      <c r="AC10" s="35"/>
      <c r="AD10" s="35"/>
      <c r="AE10" s="35"/>
    </row>
    <row r="11" spans="1:34" s="16" customFormat="1" ht="50.1" customHeight="1">
      <c r="A11" s="104"/>
      <c r="B11" s="106"/>
      <c r="C11" s="39"/>
      <c r="D11" s="39"/>
      <c r="E11" s="40"/>
      <c r="F11" s="40"/>
      <c r="G11" s="40"/>
      <c r="H11" s="108"/>
      <c r="I11" s="14"/>
      <c r="J11" s="14"/>
      <c r="K11" s="15"/>
      <c r="L11" s="15"/>
      <c r="M11" s="15"/>
      <c r="N11" s="108"/>
      <c r="O11" s="14"/>
      <c r="P11" s="14"/>
      <c r="Q11" s="15"/>
      <c r="R11" s="15"/>
      <c r="S11" s="15"/>
      <c r="T11" s="108"/>
      <c r="U11" s="14"/>
      <c r="V11" s="14"/>
      <c r="W11" s="15"/>
      <c r="X11" s="15"/>
      <c r="Y11" s="15"/>
      <c r="Z11" s="110"/>
      <c r="AA11" s="34"/>
      <c r="AB11" s="34"/>
      <c r="AC11" s="35"/>
      <c r="AD11" s="35"/>
      <c r="AE11" s="35"/>
    </row>
    <row r="12" spans="1:34" s="16" customFormat="1" ht="50.1" customHeight="1">
      <c r="A12" s="104"/>
      <c r="B12" s="106"/>
      <c r="C12" s="39"/>
      <c r="D12" s="39"/>
      <c r="E12" s="40"/>
      <c r="F12" s="40"/>
      <c r="G12" s="40"/>
      <c r="H12" s="108"/>
      <c r="I12" s="14"/>
      <c r="J12" s="14"/>
      <c r="K12" s="15"/>
      <c r="L12" s="15"/>
      <c r="M12" s="15"/>
      <c r="N12" s="108"/>
      <c r="O12" s="18"/>
      <c r="P12" s="18"/>
      <c r="Q12" s="18"/>
      <c r="R12" s="18"/>
      <c r="S12" s="18"/>
      <c r="T12" s="108"/>
      <c r="U12" s="18"/>
      <c r="V12" s="18"/>
      <c r="W12" s="18"/>
      <c r="X12" s="18"/>
      <c r="Y12" s="18"/>
      <c r="Z12" s="110"/>
      <c r="AA12" s="36"/>
      <c r="AB12" s="36"/>
      <c r="AC12" s="36"/>
      <c r="AD12" s="36"/>
      <c r="AE12" s="36"/>
    </row>
    <row r="13" spans="1:34" s="16" customFormat="1" ht="50.1" customHeight="1">
      <c r="A13" s="104"/>
      <c r="B13" s="106"/>
      <c r="C13" s="39"/>
      <c r="D13" s="39"/>
      <c r="E13" s="40"/>
      <c r="F13" s="40"/>
      <c r="G13" s="40"/>
      <c r="H13" s="108"/>
      <c r="I13" s="18"/>
      <c r="J13" s="18"/>
      <c r="K13" s="18"/>
      <c r="L13" s="18"/>
      <c r="M13" s="18"/>
      <c r="N13" s="108"/>
      <c r="O13" s="18"/>
      <c r="P13" s="18"/>
      <c r="Q13" s="18"/>
      <c r="R13" s="18"/>
      <c r="S13" s="18"/>
      <c r="T13" s="108"/>
      <c r="U13" s="18"/>
      <c r="V13" s="18"/>
      <c r="W13" s="18"/>
      <c r="X13" s="18"/>
      <c r="Y13" s="18"/>
      <c r="Z13" s="110"/>
      <c r="AA13" s="36"/>
      <c r="AB13" s="36"/>
      <c r="AC13" s="36"/>
      <c r="AD13" s="36"/>
      <c r="AE13" s="36"/>
    </row>
    <row r="14" spans="1:34" s="16" customFormat="1" ht="50.1" customHeight="1">
      <c r="A14" s="103" t="s">
        <v>9</v>
      </c>
      <c r="B14" s="105"/>
      <c r="C14" s="39"/>
      <c r="D14" s="39"/>
      <c r="E14" s="70"/>
      <c r="F14" s="40"/>
      <c r="G14" s="40"/>
      <c r="H14" s="107"/>
      <c r="I14" s="14"/>
      <c r="J14" s="14"/>
      <c r="K14" s="15"/>
      <c r="L14" s="15"/>
      <c r="M14" s="15"/>
      <c r="N14" s="107"/>
      <c r="O14" s="14"/>
      <c r="P14" s="14"/>
      <c r="Q14" s="15"/>
      <c r="R14" s="15"/>
      <c r="S14" s="15"/>
      <c r="T14" s="107"/>
      <c r="U14" s="14"/>
      <c r="V14" s="14"/>
      <c r="W14" s="15"/>
      <c r="X14" s="15"/>
      <c r="Y14" s="15"/>
      <c r="Z14" s="109"/>
      <c r="AA14" s="34"/>
      <c r="AB14" s="34"/>
      <c r="AC14" s="35"/>
      <c r="AD14" s="35"/>
      <c r="AE14" s="35"/>
    </row>
    <row r="15" spans="1:34" s="16" customFormat="1" ht="50.1" customHeight="1">
      <c r="A15" s="104"/>
      <c r="B15" s="106"/>
      <c r="C15" s="39"/>
      <c r="D15" s="39"/>
      <c r="E15" s="40"/>
      <c r="F15" s="40"/>
      <c r="G15" s="40"/>
      <c r="H15" s="108"/>
      <c r="I15" s="14"/>
      <c r="J15" s="14"/>
      <c r="K15" s="15"/>
      <c r="L15" s="15"/>
      <c r="M15" s="15"/>
      <c r="N15" s="108"/>
      <c r="O15" s="14"/>
      <c r="P15" s="14"/>
      <c r="Q15" s="15"/>
      <c r="R15" s="15"/>
      <c r="S15" s="15"/>
      <c r="T15" s="108"/>
      <c r="U15" s="14"/>
      <c r="V15" s="14"/>
      <c r="W15" s="15"/>
      <c r="X15" s="15"/>
      <c r="Y15" s="15"/>
      <c r="Z15" s="110"/>
      <c r="AA15" s="34"/>
      <c r="AB15" s="34"/>
      <c r="AC15" s="35"/>
      <c r="AD15" s="35"/>
      <c r="AE15" s="35"/>
    </row>
    <row r="16" spans="1:34" s="16" customFormat="1" ht="50.1" customHeight="1">
      <c r="A16" s="104"/>
      <c r="B16" s="106"/>
      <c r="C16" s="39"/>
      <c r="D16" s="39"/>
      <c r="E16" s="40"/>
      <c r="F16" s="40"/>
      <c r="G16" s="40"/>
      <c r="H16" s="108"/>
      <c r="I16" s="14"/>
      <c r="J16" s="14"/>
      <c r="K16" s="15"/>
      <c r="L16" s="15"/>
      <c r="M16" s="15"/>
      <c r="N16" s="108"/>
      <c r="O16" s="14"/>
      <c r="P16" s="14"/>
      <c r="Q16" s="15"/>
      <c r="R16" s="15"/>
      <c r="S16" s="15"/>
      <c r="T16" s="108"/>
      <c r="U16" s="14"/>
      <c r="V16" s="14"/>
      <c r="W16" s="15"/>
      <c r="X16" s="15"/>
      <c r="Y16" s="15"/>
      <c r="Z16" s="110"/>
      <c r="AA16" s="34"/>
      <c r="AB16" s="34"/>
      <c r="AC16" s="35"/>
      <c r="AD16" s="35"/>
      <c r="AE16" s="35"/>
    </row>
    <row r="17" spans="1:34" s="16" customFormat="1" ht="50.1" customHeight="1">
      <c r="A17" s="104"/>
      <c r="B17" s="106"/>
      <c r="C17" s="39"/>
      <c r="D17" s="39"/>
      <c r="E17" s="40"/>
      <c r="F17" s="40"/>
      <c r="G17" s="40"/>
      <c r="H17" s="108"/>
      <c r="I17" s="14"/>
      <c r="J17" s="14"/>
      <c r="K17" s="15"/>
      <c r="L17" s="15"/>
      <c r="M17" s="15"/>
      <c r="N17" s="108"/>
      <c r="O17" s="14"/>
      <c r="P17" s="14"/>
      <c r="Q17" s="15"/>
      <c r="R17" s="15"/>
      <c r="S17" s="15"/>
      <c r="T17" s="108"/>
      <c r="U17" s="14"/>
      <c r="V17" s="14"/>
      <c r="W17" s="15"/>
      <c r="X17" s="15"/>
      <c r="Y17" s="15"/>
      <c r="Z17" s="110"/>
      <c r="AA17" s="34"/>
      <c r="AB17" s="34"/>
      <c r="AC17" s="35"/>
      <c r="AD17" s="35"/>
      <c r="AE17" s="35"/>
    </row>
    <row r="18" spans="1:34" s="16" customFormat="1" ht="50.1" customHeight="1">
      <c r="A18" s="104"/>
      <c r="B18" s="106"/>
      <c r="C18" s="39"/>
      <c r="D18" s="39"/>
      <c r="E18" s="70"/>
      <c r="F18" s="41"/>
      <c r="G18" s="40"/>
      <c r="H18" s="108"/>
      <c r="I18" s="14"/>
      <c r="J18" s="14"/>
      <c r="K18" s="15"/>
      <c r="L18" s="15"/>
      <c r="M18" s="15"/>
      <c r="N18" s="108"/>
      <c r="O18" s="14"/>
      <c r="P18" s="14"/>
      <c r="Q18" s="15"/>
      <c r="R18" s="15"/>
      <c r="S18" s="15"/>
      <c r="T18" s="108"/>
      <c r="U18" s="14"/>
      <c r="V18" s="14"/>
      <c r="W18" s="15"/>
      <c r="X18" s="15"/>
      <c r="Y18" s="15"/>
      <c r="Z18" s="110"/>
      <c r="AA18" s="34"/>
      <c r="AB18" s="34"/>
      <c r="AC18" s="35"/>
      <c r="AD18" s="35"/>
      <c r="AE18" s="35"/>
    </row>
    <row r="19" spans="1:34" s="16" customFormat="1" ht="50.1" customHeight="1">
      <c r="A19" s="104"/>
      <c r="B19" s="106"/>
      <c r="C19" s="41"/>
      <c r="D19" s="41"/>
      <c r="E19" s="41"/>
      <c r="F19" s="41"/>
      <c r="G19" s="41"/>
      <c r="H19" s="108"/>
      <c r="I19" s="18"/>
      <c r="J19" s="18"/>
      <c r="K19" s="18"/>
      <c r="L19" s="18"/>
      <c r="M19" s="18"/>
      <c r="N19" s="108"/>
      <c r="O19" s="14"/>
      <c r="P19" s="14"/>
      <c r="Q19" s="15"/>
      <c r="R19" s="15"/>
      <c r="S19" s="15"/>
      <c r="T19" s="108"/>
      <c r="U19" s="14"/>
      <c r="V19" s="14"/>
      <c r="W19" s="15"/>
      <c r="X19" s="15"/>
      <c r="Y19" s="15"/>
      <c r="Z19" s="110"/>
      <c r="AA19" s="34"/>
      <c r="AB19" s="34"/>
      <c r="AC19" s="35"/>
      <c r="AD19" s="35"/>
      <c r="AE19" s="35"/>
    </row>
    <row r="20" spans="1:34" s="16" customFormat="1" ht="50.1" customHeight="1">
      <c r="A20" s="104"/>
      <c r="B20" s="106"/>
      <c r="C20" s="41"/>
      <c r="D20" s="41"/>
      <c r="E20" s="41"/>
      <c r="F20" s="41"/>
      <c r="G20" s="41"/>
      <c r="H20" s="108"/>
      <c r="I20" s="18"/>
      <c r="J20" s="18"/>
      <c r="K20" s="18"/>
      <c r="L20" s="18"/>
      <c r="M20" s="18"/>
      <c r="N20" s="108"/>
      <c r="O20" s="14"/>
      <c r="P20" s="14"/>
      <c r="Q20" s="15"/>
      <c r="R20" s="15"/>
      <c r="S20" s="15"/>
      <c r="T20" s="108"/>
      <c r="U20" s="14"/>
      <c r="V20" s="14"/>
      <c r="W20" s="15"/>
      <c r="X20" s="15"/>
      <c r="Y20" s="15"/>
      <c r="Z20" s="110"/>
      <c r="AA20" s="34"/>
      <c r="AB20" s="34"/>
      <c r="AC20" s="35"/>
      <c r="AD20" s="35"/>
      <c r="AE20" s="35"/>
    </row>
    <row r="21" spans="1:34" s="16" customFormat="1" ht="50.1" customHeight="1">
      <c r="A21" s="103" t="s">
        <v>10</v>
      </c>
      <c r="B21" s="112"/>
      <c r="C21" s="39"/>
      <c r="D21" s="59"/>
      <c r="E21" s="70"/>
      <c r="F21" s="40"/>
      <c r="G21" s="40"/>
      <c r="H21" s="113"/>
      <c r="I21" s="14"/>
      <c r="J21" s="14"/>
      <c r="K21" s="15"/>
      <c r="L21" s="15"/>
      <c r="M21" s="15"/>
      <c r="N21" s="113"/>
      <c r="O21" s="14"/>
      <c r="P21" s="14"/>
      <c r="Q21" s="15"/>
      <c r="R21" s="15"/>
      <c r="S21" s="15"/>
      <c r="T21" s="107"/>
      <c r="U21" s="14"/>
      <c r="V21" s="14"/>
      <c r="W21" s="15"/>
      <c r="X21" s="15"/>
      <c r="Y21" s="15"/>
      <c r="Z21" s="114"/>
      <c r="AA21" s="34"/>
      <c r="AB21" s="34"/>
      <c r="AC21" s="35"/>
      <c r="AD21" s="35"/>
      <c r="AE21" s="35"/>
    </row>
    <row r="22" spans="1:34" s="16" customFormat="1" ht="50.1" customHeight="1">
      <c r="A22" s="103"/>
      <c r="B22" s="112"/>
      <c r="C22" s="39"/>
      <c r="D22" s="59"/>
      <c r="E22" s="78"/>
      <c r="F22" s="40"/>
      <c r="G22" s="40"/>
      <c r="H22" s="113"/>
      <c r="I22" s="14"/>
      <c r="J22" s="14"/>
      <c r="K22" s="15"/>
      <c r="L22" s="15"/>
      <c r="M22" s="15"/>
      <c r="N22" s="113"/>
      <c r="O22" s="14"/>
      <c r="P22" s="14"/>
      <c r="Q22" s="15"/>
      <c r="R22" s="15"/>
      <c r="S22" s="15"/>
      <c r="T22" s="107"/>
      <c r="U22" s="14"/>
      <c r="V22" s="14"/>
      <c r="W22" s="15"/>
      <c r="X22" s="15"/>
      <c r="Y22" s="15"/>
      <c r="Z22" s="114"/>
      <c r="AA22" s="34"/>
      <c r="AB22" s="34"/>
      <c r="AC22" s="35"/>
      <c r="AD22" s="35"/>
      <c r="AE22" s="35"/>
    </row>
    <row r="23" spans="1:34" s="16" customFormat="1" ht="50.1" customHeight="1">
      <c r="A23" s="103"/>
      <c r="B23" s="88"/>
      <c r="C23" s="39"/>
      <c r="D23" s="59"/>
      <c r="E23" s="40"/>
      <c r="F23" s="40"/>
      <c r="G23" s="40"/>
      <c r="H23" s="113"/>
      <c r="I23" s="14"/>
      <c r="J23" s="14"/>
      <c r="K23" s="15"/>
      <c r="L23" s="15"/>
      <c r="M23" s="15"/>
      <c r="N23" s="113"/>
      <c r="O23" s="14"/>
      <c r="P23" s="14"/>
      <c r="Q23" s="15"/>
      <c r="R23" s="15"/>
      <c r="S23" s="15"/>
      <c r="T23" s="107"/>
      <c r="U23" s="14"/>
      <c r="V23" s="14"/>
      <c r="W23" s="15"/>
      <c r="X23" s="15"/>
      <c r="Y23" s="15"/>
      <c r="Z23" s="114"/>
      <c r="AA23" s="34"/>
      <c r="AB23" s="34"/>
      <c r="AC23" s="35"/>
      <c r="AD23" s="35"/>
      <c r="AE23" s="35"/>
    </row>
    <row r="24" spans="1:34" s="16" customFormat="1" ht="50.1" customHeight="1">
      <c r="A24" s="103" t="s">
        <v>11</v>
      </c>
      <c r="B24" s="105"/>
      <c r="C24" s="39"/>
      <c r="D24" s="39"/>
      <c r="E24" s="40"/>
      <c r="F24" s="40"/>
      <c r="G24" s="40"/>
      <c r="H24" s="107"/>
      <c r="I24" s="14"/>
      <c r="J24" s="14"/>
      <c r="K24" s="15"/>
      <c r="L24" s="15"/>
      <c r="M24" s="15"/>
      <c r="N24" s="107"/>
      <c r="O24" s="14"/>
      <c r="P24" s="14"/>
      <c r="Q24" s="17"/>
      <c r="R24" s="15"/>
      <c r="S24" s="15"/>
      <c r="T24" s="107"/>
      <c r="U24" s="14"/>
      <c r="V24" s="14"/>
      <c r="W24" s="15"/>
      <c r="X24" s="15"/>
      <c r="Y24" s="15"/>
      <c r="Z24" s="109"/>
      <c r="AA24" s="34"/>
      <c r="AB24" s="34"/>
      <c r="AC24" s="35"/>
      <c r="AD24" s="35"/>
      <c r="AE24" s="35"/>
    </row>
    <row r="25" spans="1:34" s="16" customFormat="1" ht="50.1" customHeight="1">
      <c r="A25" s="104"/>
      <c r="B25" s="106"/>
      <c r="C25" s="39"/>
      <c r="D25" s="39"/>
      <c r="E25" s="40"/>
      <c r="F25" s="40"/>
      <c r="G25" s="40"/>
      <c r="H25" s="108"/>
      <c r="I25" s="14"/>
      <c r="J25" s="14"/>
      <c r="K25" s="15"/>
      <c r="L25" s="15"/>
      <c r="M25" s="15"/>
      <c r="N25" s="108"/>
      <c r="O25" s="14"/>
      <c r="P25" s="14"/>
      <c r="Q25" s="17"/>
      <c r="R25" s="15"/>
      <c r="S25" s="15"/>
      <c r="T25" s="108"/>
      <c r="U25" s="14"/>
      <c r="V25" s="14"/>
      <c r="W25" s="15"/>
      <c r="X25" s="15"/>
      <c r="Y25" s="15"/>
      <c r="Z25" s="110"/>
      <c r="AA25" s="34"/>
      <c r="AB25" s="34"/>
      <c r="AC25" s="35"/>
      <c r="AD25" s="35"/>
      <c r="AE25" s="35"/>
    </row>
    <row r="26" spans="1:34" s="16" customFormat="1" ht="50.1" customHeight="1">
      <c r="A26" s="104"/>
      <c r="B26" s="106"/>
      <c r="C26" s="39"/>
      <c r="D26" s="39"/>
      <c r="E26" s="40"/>
      <c r="F26" s="40"/>
      <c r="G26" s="40"/>
      <c r="H26" s="108"/>
      <c r="I26" s="14"/>
      <c r="J26" s="14"/>
      <c r="K26" s="15"/>
      <c r="L26" s="15"/>
      <c r="M26" s="15"/>
      <c r="N26" s="108"/>
      <c r="O26" s="14"/>
      <c r="P26" s="14"/>
      <c r="Q26" s="15"/>
      <c r="R26" s="15"/>
      <c r="S26" s="15"/>
      <c r="T26" s="108"/>
      <c r="U26" s="14"/>
      <c r="V26" s="14"/>
      <c r="W26" s="15"/>
      <c r="X26" s="15"/>
      <c r="Y26" s="15"/>
      <c r="Z26" s="110"/>
      <c r="AA26" s="34"/>
      <c r="AB26" s="34"/>
      <c r="AC26" s="35"/>
      <c r="AD26" s="35"/>
      <c r="AE26" s="35"/>
    </row>
    <row r="27" spans="1:34" s="16" customFormat="1" ht="50.1" customHeight="1">
      <c r="A27" s="104"/>
      <c r="B27" s="106"/>
      <c r="C27" s="39"/>
      <c r="D27" s="39"/>
      <c r="E27" s="40"/>
      <c r="F27" s="40"/>
      <c r="G27" s="40"/>
      <c r="H27" s="108"/>
      <c r="I27" s="14"/>
      <c r="J27" s="14"/>
      <c r="K27" s="15"/>
      <c r="L27" s="15"/>
      <c r="M27" s="15"/>
      <c r="N27" s="108"/>
      <c r="O27" s="14"/>
      <c r="P27" s="14"/>
      <c r="Q27" s="15"/>
      <c r="R27" s="15"/>
      <c r="S27" s="15"/>
      <c r="T27" s="108"/>
      <c r="U27" s="14"/>
      <c r="V27" s="14"/>
      <c r="W27" s="15"/>
      <c r="X27" s="15"/>
      <c r="Y27" s="15"/>
      <c r="Z27" s="110"/>
      <c r="AA27" s="34"/>
      <c r="AB27" s="34"/>
      <c r="AC27" s="35"/>
      <c r="AD27" s="35"/>
      <c r="AE27" s="35"/>
    </row>
    <row r="28" spans="1:34" s="16" customFormat="1" ht="50.1" customHeight="1">
      <c r="A28" s="104"/>
      <c r="B28" s="106"/>
      <c r="C28" s="39"/>
      <c r="D28" s="39"/>
      <c r="E28" s="40"/>
      <c r="F28" s="40"/>
      <c r="G28" s="40"/>
      <c r="H28" s="108"/>
      <c r="I28" s="14"/>
      <c r="J28" s="14"/>
      <c r="K28" s="15"/>
      <c r="L28" s="15"/>
      <c r="M28" s="15"/>
      <c r="N28" s="108"/>
      <c r="O28" s="14"/>
      <c r="P28" s="14"/>
      <c r="Q28" s="15"/>
      <c r="R28" s="15"/>
      <c r="S28" s="15"/>
      <c r="T28" s="108"/>
      <c r="U28" s="14"/>
      <c r="V28" s="14"/>
      <c r="W28" s="15"/>
      <c r="X28" s="15"/>
      <c r="Y28" s="15"/>
      <c r="Z28" s="110"/>
      <c r="AA28" s="34"/>
      <c r="AB28" s="34"/>
      <c r="AC28" s="35"/>
      <c r="AD28" s="35"/>
      <c r="AE28" s="35"/>
    </row>
    <row r="29" spans="1:34" s="16" customFormat="1" ht="50.1" customHeight="1">
      <c r="A29" s="104"/>
      <c r="B29" s="106"/>
      <c r="C29" s="39"/>
      <c r="D29" s="39"/>
      <c r="E29" s="40"/>
      <c r="F29" s="40"/>
      <c r="G29" s="40"/>
      <c r="H29" s="108"/>
      <c r="I29" s="14"/>
      <c r="J29" s="14"/>
      <c r="K29" s="15"/>
      <c r="L29" s="15"/>
      <c r="M29" s="15"/>
      <c r="N29" s="108"/>
      <c r="O29" s="14"/>
      <c r="P29" s="14"/>
      <c r="Q29" s="15"/>
      <c r="R29" s="15"/>
      <c r="S29" s="15"/>
      <c r="T29" s="108"/>
      <c r="U29" s="14"/>
      <c r="V29" s="14"/>
      <c r="W29" s="15"/>
      <c r="X29" s="15"/>
      <c r="Y29" s="15"/>
      <c r="Z29" s="110"/>
      <c r="AA29" s="34"/>
      <c r="AB29" s="34"/>
      <c r="AC29" s="35"/>
      <c r="AD29" s="35"/>
      <c r="AE29" s="35"/>
    </row>
    <row r="30" spans="1:34" s="16" customFormat="1" ht="50.1" customHeight="1">
      <c r="A30" s="12" t="s">
        <v>12</v>
      </c>
      <c r="B30" s="38"/>
      <c r="C30" s="41"/>
      <c r="D30" s="41"/>
      <c r="E30" s="41"/>
      <c r="F30" s="41"/>
      <c r="G30" s="41"/>
      <c r="H30" s="13"/>
      <c r="I30" s="14"/>
      <c r="J30" s="14"/>
      <c r="K30" s="19"/>
      <c r="L30" s="15"/>
      <c r="M30" s="15"/>
      <c r="N30" s="13"/>
      <c r="O30" s="14"/>
      <c r="P30" s="14"/>
      <c r="Q30" s="15"/>
      <c r="R30" s="15"/>
      <c r="S30" s="15"/>
      <c r="T30" s="13"/>
      <c r="U30" s="14"/>
      <c r="V30" s="14"/>
      <c r="W30" s="15"/>
      <c r="X30" s="15"/>
      <c r="Y30" s="15"/>
      <c r="Z30" s="33"/>
      <c r="AA30" s="34"/>
      <c r="AB30" s="34"/>
      <c r="AC30" s="35"/>
      <c r="AD30" s="35"/>
      <c r="AE30" s="35"/>
    </row>
    <row r="31" spans="1:34" s="22" customFormat="1" ht="43.35" customHeight="1">
      <c r="A31" s="20" t="s">
        <v>13</v>
      </c>
      <c r="B31" s="21"/>
      <c r="C31" s="115">
        <f>SUM(G5:G30)</f>
        <v>0</v>
      </c>
      <c r="D31" s="116"/>
      <c r="E31" s="116"/>
      <c r="F31" s="116"/>
      <c r="G31" s="117"/>
      <c r="H31" s="21"/>
      <c r="I31" s="115">
        <f>SUM(M5:M30)</f>
        <v>0</v>
      </c>
      <c r="J31" s="116"/>
      <c r="K31" s="116"/>
      <c r="L31" s="116"/>
      <c r="M31" s="117"/>
      <c r="N31" s="21" t="s">
        <v>14</v>
      </c>
      <c r="O31" s="115">
        <f>SUM(S5:S30)</f>
        <v>0</v>
      </c>
      <c r="P31" s="116"/>
      <c r="Q31" s="116"/>
      <c r="R31" s="116"/>
      <c r="S31" s="117"/>
      <c r="T31" s="21" t="s">
        <v>14</v>
      </c>
      <c r="U31" s="115">
        <f>SUM(Y5:Y30)</f>
        <v>0</v>
      </c>
      <c r="V31" s="116"/>
      <c r="W31" s="116"/>
      <c r="X31" s="116"/>
      <c r="Y31" s="117"/>
      <c r="Z31" s="21" t="s">
        <v>14</v>
      </c>
      <c r="AA31" s="115">
        <f>SUM(AE5:AE30)</f>
        <v>0</v>
      </c>
      <c r="AB31" s="116"/>
      <c r="AC31" s="116"/>
      <c r="AD31" s="116"/>
      <c r="AE31" s="117"/>
      <c r="AF31" s="118">
        <f>SUM(C31,I31,O31,U31,AA31)</f>
        <v>0</v>
      </c>
      <c r="AG31" s="119"/>
      <c r="AH31" s="119"/>
    </row>
    <row r="32" spans="1:34" s="26" customFormat="1" ht="25.35" customHeight="1">
      <c r="A32" s="124" t="s">
        <v>15</v>
      </c>
      <c r="B32" s="127"/>
      <c r="C32" s="122" t="s">
        <v>16</v>
      </c>
      <c r="D32" s="123"/>
      <c r="E32" s="23"/>
      <c r="F32" s="24"/>
      <c r="G32" s="24"/>
      <c r="H32" s="127"/>
      <c r="I32" s="122" t="s">
        <v>16</v>
      </c>
      <c r="J32" s="123"/>
      <c r="K32" s="25"/>
      <c r="L32" s="24"/>
      <c r="M32" s="24"/>
      <c r="N32" s="127"/>
      <c r="O32" s="122" t="s">
        <v>16</v>
      </c>
      <c r="P32" s="123"/>
      <c r="Q32" s="25"/>
      <c r="R32" s="7"/>
      <c r="S32" s="7"/>
      <c r="T32" s="127"/>
      <c r="U32" s="122" t="s">
        <v>16</v>
      </c>
      <c r="V32" s="123"/>
      <c r="W32" s="25"/>
      <c r="X32" s="7"/>
      <c r="Y32" s="7"/>
      <c r="Z32" s="127"/>
      <c r="AA32" s="122" t="s">
        <v>16</v>
      </c>
      <c r="AB32" s="123"/>
      <c r="AC32" s="25"/>
      <c r="AD32" s="7"/>
      <c r="AE32" s="7"/>
      <c r="AF32" s="120">
        <f>AF31/1527</f>
        <v>0</v>
      </c>
      <c r="AG32" s="121"/>
      <c r="AH32" s="121"/>
    </row>
    <row r="33" spans="1:34" s="26" customFormat="1" ht="25.35" customHeight="1">
      <c r="A33" s="125"/>
      <c r="B33" s="128"/>
      <c r="C33" s="122" t="s">
        <v>17</v>
      </c>
      <c r="D33" s="123"/>
      <c r="E33" s="23"/>
      <c r="F33" s="24"/>
      <c r="G33" s="24"/>
      <c r="H33" s="128"/>
      <c r="I33" s="122" t="s">
        <v>17</v>
      </c>
      <c r="J33" s="123"/>
      <c r="K33" s="25"/>
      <c r="L33" s="24"/>
      <c r="M33" s="24"/>
      <c r="N33" s="128"/>
      <c r="O33" s="122" t="s">
        <v>17</v>
      </c>
      <c r="P33" s="123"/>
      <c r="Q33" s="25"/>
      <c r="R33" s="7"/>
      <c r="S33" s="7"/>
      <c r="T33" s="128"/>
      <c r="U33" s="122" t="s">
        <v>17</v>
      </c>
      <c r="V33" s="123"/>
      <c r="W33" s="25"/>
      <c r="X33" s="7"/>
      <c r="Y33" s="7"/>
      <c r="Z33" s="128"/>
      <c r="AA33" s="122" t="s">
        <v>17</v>
      </c>
      <c r="AB33" s="123"/>
      <c r="AC33" s="25"/>
      <c r="AD33" s="7"/>
      <c r="AE33" s="7"/>
      <c r="AF33" s="120"/>
      <c r="AG33" s="121"/>
      <c r="AH33" s="121"/>
    </row>
    <row r="34" spans="1:34" s="26" customFormat="1" ht="25.35" customHeight="1">
      <c r="A34" s="125"/>
      <c r="B34" s="128"/>
      <c r="C34" s="122" t="s">
        <v>18</v>
      </c>
      <c r="D34" s="123"/>
      <c r="E34" s="23"/>
      <c r="F34" s="24"/>
      <c r="G34" s="24"/>
      <c r="H34" s="128"/>
      <c r="I34" s="122" t="s">
        <v>18</v>
      </c>
      <c r="J34" s="123"/>
      <c r="K34" s="25"/>
      <c r="L34" s="24"/>
      <c r="M34" s="24"/>
      <c r="N34" s="128"/>
      <c r="O34" s="122" t="s">
        <v>18</v>
      </c>
      <c r="P34" s="123"/>
      <c r="Q34" s="25"/>
      <c r="R34" s="7"/>
      <c r="S34" s="7"/>
      <c r="T34" s="128"/>
      <c r="U34" s="122" t="s">
        <v>18</v>
      </c>
      <c r="V34" s="123"/>
      <c r="W34" s="25"/>
      <c r="X34" s="7"/>
      <c r="Y34" s="7"/>
      <c r="Z34" s="128"/>
      <c r="AA34" s="122" t="s">
        <v>18</v>
      </c>
      <c r="AB34" s="123"/>
      <c r="AC34" s="25"/>
      <c r="AD34" s="7"/>
      <c r="AE34" s="7"/>
    </row>
    <row r="35" spans="1:34" s="26" customFormat="1" ht="25.35" customHeight="1">
      <c r="A35" s="125"/>
      <c r="B35" s="128"/>
      <c r="C35" s="122" t="s">
        <v>19</v>
      </c>
      <c r="D35" s="123"/>
      <c r="E35" s="23"/>
      <c r="F35" s="24"/>
      <c r="G35" s="24"/>
      <c r="H35" s="128"/>
      <c r="I35" s="122" t="s">
        <v>19</v>
      </c>
      <c r="J35" s="123"/>
      <c r="K35" s="25"/>
      <c r="L35" s="24"/>
      <c r="M35" s="24"/>
      <c r="N35" s="128"/>
      <c r="O35" s="122" t="s">
        <v>19</v>
      </c>
      <c r="P35" s="123"/>
      <c r="Q35" s="25"/>
      <c r="R35" s="7"/>
      <c r="S35" s="7"/>
      <c r="T35" s="128"/>
      <c r="U35" s="122" t="s">
        <v>19</v>
      </c>
      <c r="V35" s="123"/>
      <c r="W35" s="25"/>
      <c r="X35" s="7"/>
      <c r="Y35" s="7"/>
      <c r="Z35" s="128"/>
      <c r="AA35" s="122" t="s">
        <v>19</v>
      </c>
      <c r="AB35" s="123"/>
      <c r="AC35" s="25"/>
      <c r="AD35" s="7"/>
      <c r="AE35" s="7"/>
    </row>
    <row r="36" spans="1:34" s="26" customFormat="1" ht="25.35" customHeight="1">
      <c r="A36" s="125"/>
      <c r="B36" s="128"/>
      <c r="C36" s="122" t="s">
        <v>20</v>
      </c>
      <c r="D36" s="123"/>
      <c r="E36" s="23"/>
      <c r="F36" s="24"/>
      <c r="G36" s="24"/>
      <c r="H36" s="128"/>
      <c r="I36" s="122" t="s">
        <v>20</v>
      </c>
      <c r="J36" s="123"/>
      <c r="K36" s="23"/>
      <c r="L36" s="24"/>
      <c r="M36" s="24"/>
      <c r="N36" s="128"/>
      <c r="O36" s="122" t="s">
        <v>21</v>
      </c>
      <c r="P36" s="123"/>
      <c r="Q36" s="25"/>
      <c r="R36" s="7"/>
      <c r="S36" s="7"/>
      <c r="T36" s="128"/>
      <c r="U36" s="122" t="s">
        <v>20</v>
      </c>
      <c r="V36" s="123"/>
      <c r="W36" s="25"/>
      <c r="X36" s="7"/>
      <c r="Y36" s="7"/>
      <c r="Z36" s="128"/>
      <c r="AA36" s="122" t="s">
        <v>20</v>
      </c>
      <c r="AB36" s="123"/>
      <c r="AC36" s="25"/>
      <c r="AD36" s="7"/>
      <c r="AE36" s="7"/>
    </row>
    <row r="37" spans="1:34" s="26" customFormat="1" ht="25.35" customHeight="1">
      <c r="A37" s="125"/>
      <c r="B37" s="128"/>
      <c r="C37" s="122" t="s">
        <v>22</v>
      </c>
      <c r="D37" s="123"/>
      <c r="E37" s="25"/>
      <c r="F37" s="24"/>
      <c r="G37" s="24"/>
      <c r="H37" s="128"/>
      <c r="I37" s="122" t="s">
        <v>22</v>
      </c>
      <c r="J37" s="123"/>
      <c r="K37" s="25"/>
      <c r="L37" s="24"/>
      <c r="M37" s="24"/>
      <c r="N37" s="128"/>
      <c r="O37" s="122" t="s">
        <v>22</v>
      </c>
      <c r="P37" s="123"/>
      <c r="Q37" s="25"/>
      <c r="R37" s="7"/>
      <c r="S37" s="7"/>
      <c r="T37" s="128"/>
      <c r="U37" s="122" t="s">
        <v>22</v>
      </c>
      <c r="V37" s="123"/>
      <c r="W37" s="25"/>
      <c r="X37" s="7"/>
      <c r="Y37" s="7"/>
      <c r="Z37" s="128"/>
      <c r="AA37" s="122" t="s">
        <v>22</v>
      </c>
      <c r="AB37" s="123"/>
      <c r="AC37" s="25"/>
      <c r="AD37" s="7"/>
      <c r="AE37" s="7"/>
    </row>
    <row r="38" spans="1:34" s="26" customFormat="1" ht="30" customHeight="1">
      <c r="A38" s="126"/>
      <c r="B38" s="129"/>
      <c r="C38" s="122" t="s">
        <v>23</v>
      </c>
      <c r="D38" s="123"/>
      <c r="E38" s="27">
        <f>E32*70+E33*75+E34*25+E35*60+E37*45+E36*150</f>
        <v>0</v>
      </c>
      <c r="F38" s="24"/>
      <c r="G38" s="24"/>
      <c r="H38" s="129"/>
      <c r="I38" s="122" t="s">
        <v>23</v>
      </c>
      <c r="J38" s="123"/>
      <c r="K38" s="27">
        <f>K32*70+K33*75+K34*25+K35*60+K37*45+K36*150</f>
        <v>0</v>
      </c>
      <c r="L38" s="24"/>
      <c r="M38" s="24"/>
      <c r="N38" s="129"/>
      <c r="O38" s="122" t="s">
        <v>23</v>
      </c>
      <c r="P38" s="123"/>
      <c r="Q38" s="27">
        <f>Q32*70+Q33*75+Q34*25+Q35*150+Q37*45+Q36*110</f>
        <v>0</v>
      </c>
      <c r="R38" s="24"/>
      <c r="S38" s="24"/>
      <c r="T38" s="129"/>
      <c r="U38" s="122" t="s">
        <v>23</v>
      </c>
      <c r="V38" s="123"/>
      <c r="W38" s="27">
        <f>W32*70+W33*75+W34*25+W35*60+W37*45</f>
        <v>0</v>
      </c>
      <c r="X38" s="24"/>
      <c r="Y38" s="24"/>
      <c r="Z38" s="129"/>
      <c r="AA38" s="122" t="s">
        <v>23</v>
      </c>
      <c r="AB38" s="123"/>
      <c r="AC38" s="27">
        <f>AC32*70+AC33*75+AC34*25+AC35*60+AC37*45</f>
        <v>0</v>
      </c>
      <c r="AD38" s="24"/>
      <c r="AE38" s="24"/>
    </row>
    <row r="39" spans="1:34" s="26" customFormat="1" ht="47.25" customHeight="1">
      <c r="A39" s="131" t="s">
        <v>24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4" s="29" customFormat="1" ht="30" customHeight="1">
      <c r="A40" s="130" t="s">
        <v>25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28"/>
      <c r="AE40" s="28"/>
    </row>
    <row r="41" spans="1:34" ht="30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30"/>
      <c r="AD41" s="28"/>
      <c r="AE41" s="28"/>
    </row>
    <row r="42" spans="1:34" ht="30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30"/>
      <c r="AD42" s="28"/>
      <c r="AE42" s="28"/>
    </row>
    <row r="43" spans="1:34" ht="30" customHeight="1"/>
    <row r="44" spans="1:34" ht="30" customHeight="1"/>
    <row r="45" spans="1:34" ht="30" customHeight="1"/>
  </sheetData>
  <mergeCells count="116"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C31:G31"/>
    <mergeCell ref="I31:M31"/>
    <mergeCell ref="O31:S31"/>
    <mergeCell ref="U31:Y31"/>
    <mergeCell ref="AA31:AE31"/>
    <mergeCell ref="AF31:AH31"/>
    <mergeCell ref="A24:A29"/>
    <mergeCell ref="B24:B29"/>
    <mergeCell ref="H24:H29"/>
    <mergeCell ref="N24:N29"/>
    <mergeCell ref="T24:T29"/>
    <mergeCell ref="Z24:Z29"/>
    <mergeCell ref="A21:A23"/>
    <mergeCell ref="B21:B23"/>
    <mergeCell ref="H21:H23"/>
    <mergeCell ref="N21:N23"/>
    <mergeCell ref="T21:T23"/>
    <mergeCell ref="Z21:Z23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I24" sqref="I24"/>
    </sheetView>
  </sheetViews>
  <sheetFormatPr defaultColWidth="8.875" defaultRowHeight="4.9000000000000004" customHeight="1"/>
  <cols>
    <col min="1" max="1" width="7" style="44" customWidth="1"/>
    <col min="2" max="2" width="8.5" style="4" customWidth="1"/>
    <col min="3" max="3" width="48.625" style="4" customWidth="1"/>
    <col min="4" max="4" width="20.375" style="6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63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63" customWidth="1"/>
    <col min="17" max="17" width="20.625" style="31" customWidth="1"/>
    <col min="18" max="18" width="15.625" style="4" hidden="1" customWidth="1"/>
    <col min="19" max="19" width="15.625" style="32" hidden="1" customWidth="1"/>
    <col min="20" max="20" width="8.5" style="4" customWidth="1"/>
    <col min="21" max="21" width="67.75" style="4" customWidth="1"/>
    <col min="22" max="22" width="15.25" style="53" customWidth="1"/>
    <col min="23" max="23" width="20.625" style="31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63" customWidth="1"/>
    <col min="29" max="29" width="20.625" style="31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90" t="s">
        <v>207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s="85" customFormat="1" ht="50.1" customHeight="1">
      <c r="A2" s="5" t="s">
        <v>0</v>
      </c>
      <c r="B2" s="135">
        <v>45628</v>
      </c>
      <c r="C2" s="135"/>
      <c r="D2" s="135"/>
      <c r="E2" s="135"/>
      <c r="F2" s="135"/>
      <c r="G2" s="135"/>
      <c r="H2" s="136">
        <f>B2+1</f>
        <v>45629</v>
      </c>
      <c r="I2" s="136"/>
      <c r="J2" s="136"/>
      <c r="K2" s="136"/>
      <c r="L2" s="136"/>
      <c r="M2" s="136"/>
      <c r="N2" s="137">
        <f>H2+1</f>
        <v>45630</v>
      </c>
      <c r="O2" s="137"/>
      <c r="P2" s="137"/>
      <c r="Q2" s="137"/>
      <c r="R2" s="137"/>
      <c r="S2" s="137"/>
      <c r="T2" s="138">
        <f>N2+1</f>
        <v>45631</v>
      </c>
      <c r="U2" s="138"/>
      <c r="V2" s="138"/>
      <c r="W2" s="138"/>
      <c r="X2" s="138"/>
      <c r="Y2" s="138"/>
      <c r="Z2" s="139">
        <f>T2+1</f>
        <v>45632</v>
      </c>
      <c r="AA2" s="140"/>
      <c r="AB2" s="140"/>
      <c r="AC2" s="141"/>
      <c r="AD2" s="3"/>
      <c r="AE2" s="3"/>
    </row>
    <row r="3" spans="1:34" ht="50.1" customHeight="1">
      <c r="A3" s="5" t="s">
        <v>1</v>
      </c>
      <c r="B3" s="2"/>
      <c r="C3" s="86">
        <v>31</v>
      </c>
      <c r="D3" s="86"/>
      <c r="E3" s="86"/>
      <c r="F3" s="7"/>
      <c r="G3" s="7"/>
      <c r="H3" s="2"/>
      <c r="I3" s="86">
        <f>C3</f>
        <v>31</v>
      </c>
      <c r="J3" s="86"/>
      <c r="K3" s="86"/>
      <c r="L3" s="7"/>
      <c r="M3" s="7"/>
      <c r="N3" s="2"/>
      <c r="O3" s="86">
        <f>I3</f>
        <v>31</v>
      </c>
      <c r="P3" s="86"/>
      <c r="Q3" s="86"/>
      <c r="R3" s="7"/>
      <c r="S3" s="7"/>
      <c r="T3" s="2"/>
      <c r="U3" s="86">
        <f>O3</f>
        <v>31</v>
      </c>
      <c r="V3" s="86"/>
      <c r="W3" s="86"/>
      <c r="X3" s="7"/>
      <c r="Y3" s="7"/>
      <c r="Z3" s="2"/>
      <c r="AA3" s="86">
        <f>U3</f>
        <v>31</v>
      </c>
      <c r="AB3" s="86"/>
      <c r="AC3" s="86"/>
      <c r="AD3" s="7"/>
      <c r="AE3" s="7"/>
    </row>
    <row r="4" spans="1:34" ht="50.1" customHeight="1">
      <c r="A4" s="5"/>
      <c r="B4" s="2"/>
      <c r="C4" s="6" t="s">
        <v>2</v>
      </c>
      <c r="D4" s="58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58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8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9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58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3" t="s">
        <v>7</v>
      </c>
      <c r="B5" s="88" t="s">
        <v>30</v>
      </c>
      <c r="C5" s="89" t="s">
        <v>168</v>
      </c>
      <c r="D5" s="134"/>
      <c r="E5" s="89"/>
      <c r="F5" s="89"/>
      <c r="G5" s="89"/>
      <c r="H5" s="99" t="s">
        <v>158</v>
      </c>
      <c r="I5" s="98" t="s">
        <v>220</v>
      </c>
      <c r="J5" s="143" t="s">
        <v>170</v>
      </c>
      <c r="K5" s="101"/>
      <c r="L5" s="101"/>
      <c r="M5" s="101"/>
      <c r="N5" s="99" t="s">
        <v>27</v>
      </c>
      <c r="O5" s="98" t="s">
        <v>169</v>
      </c>
      <c r="P5" s="142"/>
      <c r="Q5" s="98"/>
      <c r="R5" s="98"/>
      <c r="S5" s="98"/>
      <c r="T5" s="99"/>
      <c r="U5" s="98"/>
      <c r="V5" s="146"/>
      <c r="W5" s="98"/>
      <c r="X5" s="98"/>
      <c r="Y5" s="98"/>
      <c r="Z5" s="99" t="s">
        <v>27</v>
      </c>
      <c r="AA5" s="98" t="s">
        <v>169</v>
      </c>
      <c r="AB5" s="142"/>
      <c r="AC5" s="98"/>
      <c r="AD5" s="98"/>
      <c r="AE5" s="98"/>
    </row>
    <row r="6" spans="1:34" s="11" customFormat="1" ht="50.1" customHeight="1">
      <c r="A6" s="133"/>
      <c r="B6" s="88"/>
      <c r="C6" s="89"/>
      <c r="D6" s="134"/>
      <c r="E6" s="89"/>
      <c r="F6" s="89"/>
      <c r="G6" s="89"/>
      <c r="H6" s="99"/>
      <c r="I6" s="98"/>
      <c r="J6" s="143"/>
      <c r="K6" s="101"/>
      <c r="L6" s="101"/>
      <c r="M6" s="101"/>
      <c r="N6" s="99"/>
      <c r="O6" s="98"/>
      <c r="P6" s="142"/>
      <c r="Q6" s="98"/>
      <c r="R6" s="98"/>
      <c r="S6" s="98"/>
      <c r="T6" s="99"/>
      <c r="U6" s="98"/>
      <c r="V6" s="146"/>
      <c r="W6" s="98"/>
      <c r="X6" s="98"/>
      <c r="Y6" s="98"/>
      <c r="Z6" s="99"/>
      <c r="AA6" s="98"/>
      <c r="AB6" s="142"/>
      <c r="AC6" s="98"/>
      <c r="AD6" s="98"/>
      <c r="AE6" s="98"/>
    </row>
    <row r="7" spans="1:34" s="16" customFormat="1" ht="50.1" customHeight="1">
      <c r="A7" s="144" t="s">
        <v>8</v>
      </c>
      <c r="B7" s="105" t="s">
        <v>208</v>
      </c>
      <c r="C7" s="56" t="s">
        <v>209</v>
      </c>
      <c r="D7" s="64" t="s">
        <v>100</v>
      </c>
      <c r="E7" s="55">
        <v>0.4</v>
      </c>
      <c r="F7" s="55">
        <v>495</v>
      </c>
      <c r="G7" s="55">
        <f>F7*E7</f>
        <v>198</v>
      </c>
      <c r="H7" s="105" t="s">
        <v>173</v>
      </c>
      <c r="I7" s="39" t="s">
        <v>201</v>
      </c>
      <c r="J7" s="59" t="s">
        <v>44</v>
      </c>
      <c r="K7" s="40"/>
      <c r="L7" s="40"/>
      <c r="M7" s="40"/>
      <c r="N7" s="105" t="s">
        <v>214</v>
      </c>
      <c r="O7" s="68" t="s">
        <v>213</v>
      </c>
      <c r="P7" s="68" t="s">
        <v>108</v>
      </c>
      <c r="Q7" s="55">
        <v>0.3</v>
      </c>
      <c r="R7" s="67">
        <v>74</v>
      </c>
      <c r="S7" s="75">
        <f>R7*Q7</f>
        <v>22.2</v>
      </c>
      <c r="T7" s="109" t="s">
        <v>142</v>
      </c>
      <c r="U7" s="34" t="s">
        <v>219</v>
      </c>
      <c r="V7" s="50" t="s">
        <v>39</v>
      </c>
      <c r="W7" s="40"/>
      <c r="X7" s="40"/>
      <c r="Y7" s="40"/>
      <c r="Z7" s="105" t="s">
        <v>97</v>
      </c>
      <c r="AA7" s="39" t="s">
        <v>43</v>
      </c>
      <c r="AB7" s="59" t="s">
        <v>44</v>
      </c>
      <c r="AC7" s="40"/>
      <c r="AD7" s="40"/>
      <c r="AE7" s="40"/>
    </row>
    <row r="8" spans="1:34" s="16" customFormat="1" ht="50.1" customHeight="1">
      <c r="A8" s="145"/>
      <c r="B8" s="106"/>
      <c r="C8" s="56" t="s">
        <v>210</v>
      </c>
      <c r="D8" s="64" t="s">
        <v>51</v>
      </c>
      <c r="E8" s="55">
        <v>0.4</v>
      </c>
      <c r="F8" s="55">
        <v>495</v>
      </c>
      <c r="G8" s="55">
        <f>F8*E8</f>
        <v>198</v>
      </c>
      <c r="H8" s="106"/>
      <c r="I8" s="39" t="s">
        <v>123</v>
      </c>
      <c r="J8" s="59" t="s">
        <v>124</v>
      </c>
      <c r="K8" s="40"/>
      <c r="L8" s="40"/>
      <c r="M8" s="40"/>
      <c r="N8" s="106"/>
      <c r="O8" s="56" t="s">
        <v>153</v>
      </c>
      <c r="P8" s="64" t="s">
        <v>101</v>
      </c>
      <c r="Q8" s="55">
        <v>1.5</v>
      </c>
      <c r="R8" s="55">
        <v>98</v>
      </c>
      <c r="S8" s="55">
        <f>R8*Q8</f>
        <v>147</v>
      </c>
      <c r="T8" s="110"/>
      <c r="U8" s="39" t="s">
        <v>175</v>
      </c>
      <c r="V8" s="50" t="s">
        <v>176</v>
      </c>
      <c r="W8" s="40"/>
      <c r="X8" s="40"/>
      <c r="Y8" s="40"/>
      <c r="Z8" s="106"/>
      <c r="AA8" s="56" t="s">
        <v>104</v>
      </c>
      <c r="AB8" s="56" t="s">
        <v>105</v>
      </c>
      <c r="AC8" s="65">
        <v>1</v>
      </c>
      <c r="AD8" s="55">
        <v>150</v>
      </c>
      <c r="AE8" s="54">
        <f>AC8*AD8</f>
        <v>150</v>
      </c>
    </row>
    <row r="9" spans="1:34" s="16" customFormat="1" ht="50.1" customHeight="1">
      <c r="A9" s="145"/>
      <c r="B9" s="106"/>
      <c r="C9" s="56" t="s">
        <v>211</v>
      </c>
      <c r="D9" s="64" t="s">
        <v>101</v>
      </c>
      <c r="E9" s="55">
        <v>1.5</v>
      </c>
      <c r="F9" s="55">
        <v>155</v>
      </c>
      <c r="G9" s="55">
        <f>F9*E9</f>
        <v>232.5</v>
      </c>
      <c r="H9" s="106"/>
      <c r="I9" s="39" t="s">
        <v>154</v>
      </c>
      <c r="J9" s="59" t="s">
        <v>180</v>
      </c>
      <c r="K9" s="40"/>
      <c r="L9" s="40"/>
      <c r="M9" s="40"/>
      <c r="N9" s="106"/>
      <c r="O9" s="39" t="s">
        <v>115</v>
      </c>
      <c r="P9" s="59" t="s">
        <v>181</v>
      </c>
      <c r="Q9" s="40"/>
      <c r="R9" s="40"/>
      <c r="S9" s="40"/>
      <c r="T9" s="110"/>
      <c r="U9" s="39" t="s">
        <v>179</v>
      </c>
      <c r="V9" s="50" t="s">
        <v>180</v>
      </c>
      <c r="W9" s="40"/>
      <c r="X9" s="40"/>
      <c r="Y9" s="40"/>
      <c r="Z9" s="106"/>
      <c r="AA9" s="39" t="s">
        <v>59</v>
      </c>
      <c r="AB9" s="59" t="s">
        <v>181</v>
      </c>
      <c r="AC9" s="40"/>
      <c r="AD9" s="40"/>
      <c r="AE9" s="40"/>
    </row>
    <row r="10" spans="1:34" s="16" customFormat="1" ht="50.1" customHeight="1">
      <c r="A10" s="145"/>
      <c r="B10" s="106"/>
      <c r="C10" s="39" t="s">
        <v>179</v>
      </c>
      <c r="D10" s="59" t="s">
        <v>180</v>
      </c>
      <c r="E10" s="40"/>
      <c r="F10" s="40"/>
      <c r="G10" s="40"/>
      <c r="H10" s="106"/>
      <c r="I10" s="39" t="s">
        <v>205</v>
      </c>
      <c r="J10" s="59" t="s">
        <v>110</v>
      </c>
      <c r="K10" s="40"/>
      <c r="L10" s="40"/>
      <c r="M10" s="40"/>
      <c r="N10" s="106"/>
      <c r="O10" s="39" t="s">
        <v>179</v>
      </c>
      <c r="P10" s="59" t="s">
        <v>180</v>
      </c>
      <c r="Q10" s="40"/>
      <c r="R10" s="40"/>
      <c r="S10" s="40"/>
      <c r="T10" s="110"/>
      <c r="U10" s="39" t="s">
        <v>71</v>
      </c>
      <c r="V10" s="50" t="s">
        <v>72</v>
      </c>
      <c r="W10" s="40"/>
      <c r="X10" s="40"/>
      <c r="Y10" s="40"/>
      <c r="Z10" s="106"/>
      <c r="AA10" s="39" t="s">
        <v>71</v>
      </c>
      <c r="AB10" s="59" t="s">
        <v>72</v>
      </c>
      <c r="AC10" s="40"/>
      <c r="AD10" s="40"/>
      <c r="AE10" s="40"/>
    </row>
    <row r="11" spans="1:34" s="16" customFormat="1" ht="50.1" customHeight="1">
      <c r="A11" s="145"/>
      <c r="B11" s="106"/>
      <c r="C11" s="39" t="s">
        <v>69</v>
      </c>
      <c r="D11" s="59" t="s">
        <v>53</v>
      </c>
      <c r="E11" s="40"/>
      <c r="F11" s="40"/>
      <c r="G11" s="40"/>
      <c r="H11" s="106"/>
      <c r="I11" s="39" t="s">
        <v>58</v>
      </c>
      <c r="J11" s="59" t="s">
        <v>53</v>
      </c>
      <c r="K11" s="40"/>
      <c r="L11" s="40"/>
      <c r="M11" s="40"/>
      <c r="N11" s="106"/>
      <c r="O11" s="39" t="s">
        <v>183</v>
      </c>
      <c r="P11" s="59" t="s">
        <v>57</v>
      </c>
      <c r="Q11" s="40"/>
      <c r="R11" s="40"/>
      <c r="S11" s="40"/>
      <c r="T11" s="110"/>
      <c r="U11" s="56" t="s">
        <v>107</v>
      </c>
      <c r="V11" s="57" t="s">
        <v>102</v>
      </c>
      <c r="W11" s="66">
        <v>1</v>
      </c>
      <c r="X11" s="55">
        <v>115</v>
      </c>
      <c r="Y11" s="55">
        <f>X11*W11</f>
        <v>115</v>
      </c>
      <c r="Z11" s="106"/>
      <c r="AA11" s="39"/>
      <c r="AB11" s="59"/>
      <c r="AC11" s="40"/>
      <c r="AD11" s="40"/>
      <c r="AE11" s="40"/>
    </row>
    <row r="12" spans="1:34" s="16" customFormat="1" ht="50.1" customHeight="1">
      <c r="A12" s="145"/>
      <c r="B12" s="106"/>
      <c r="C12" s="39"/>
      <c r="D12" s="59"/>
      <c r="E12" s="40"/>
      <c r="F12" s="40"/>
      <c r="G12" s="40"/>
      <c r="H12" s="106"/>
      <c r="I12" s="39" t="s">
        <v>62</v>
      </c>
      <c r="J12" s="59" t="s">
        <v>63</v>
      </c>
      <c r="K12" s="40"/>
      <c r="L12" s="40"/>
      <c r="M12" s="40"/>
      <c r="N12" s="106"/>
      <c r="O12" s="48"/>
      <c r="P12" s="48"/>
      <c r="Q12" s="40"/>
      <c r="R12" s="40"/>
      <c r="S12" s="40"/>
      <c r="T12" s="110"/>
      <c r="U12" s="48"/>
      <c r="V12" s="48"/>
      <c r="W12" s="48"/>
      <c r="X12" s="40"/>
      <c r="Y12" s="40"/>
      <c r="Z12" s="106"/>
      <c r="AA12" s="39"/>
      <c r="AB12" s="59"/>
      <c r="AC12" s="40"/>
      <c r="AD12" s="40"/>
      <c r="AE12" s="40"/>
    </row>
    <row r="13" spans="1:34" s="16" customFormat="1" ht="50.1" customHeight="1">
      <c r="A13" s="145"/>
      <c r="B13" s="106"/>
      <c r="C13" s="41"/>
      <c r="D13" s="60"/>
      <c r="E13" s="41"/>
      <c r="F13" s="41"/>
      <c r="G13" s="41"/>
      <c r="H13" s="106"/>
      <c r="I13" s="39" t="s">
        <v>69</v>
      </c>
      <c r="J13" s="59" t="s">
        <v>53</v>
      </c>
      <c r="K13" s="40"/>
      <c r="L13" s="40"/>
      <c r="M13" s="40"/>
      <c r="N13" s="106"/>
      <c r="O13" s="39"/>
      <c r="P13" s="59"/>
      <c r="Q13" s="40"/>
      <c r="R13" s="40"/>
      <c r="S13" s="40"/>
      <c r="T13" s="110"/>
      <c r="U13" s="39"/>
      <c r="V13" s="50"/>
      <c r="W13" s="40"/>
      <c r="X13" s="40"/>
      <c r="Y13" s="40"/>
      <c r="Z13" s="106"/>
      <c r="AA13" s="48"/>
      <c r="AB13" s="48"/>
      <c r="AC13" s="40"/>
      <c r="AD13" s="40"/>
      <c r="AE13" s="40"/>
    </row>
    <row r="14" spans="1:34" s="16" customFormat="1" ht="50.1" customHeight="1">
      <c r="A14" s="145"/>
      <c r="B14" s="106"/>
      <c r="C14" s="41"/>
      <c r="D14" s="60"/>
      <c r="E14" s="41"/>
      <c r="F14" s="41"/>
      <c r="G14" s="41"/>
      <c r="H14" s="106"/>
      <c r="I14" s="48"/>
      <c r="J14" s="61"/>
      <c r="K14" s="40"/>
      <c r="L14" s="40"/>
      <c r="M14" s="40"/>
      <c r="N14" s="106"/>
      <c r="O14" s="39"/>
      <c r="P14" s="59"/>
      <c r="Q14" s="40"/>
      <c r="R14" s="40"/>
      <c r="S14" s="40"/>
      <c r="T14" s="110"/>
      <c r="U14" s="48"/>
      <c r="V14" s="48"/>
      <c r="W14" s="40"/>
      <c r="X14" s="40"/>
      <c r="Y14" s="40"/>
      <c r="Z14" s="106"/>
      <c r="AA14" s="41"/>
      <c r="AB14" s="60"/>
      <c r="AC14" s="41"/>
      <c r="AD14" s="41"/>
      <c r="AE14" s="41"/>
    </row>
    <row r="15" spans="1:34" s="16" customFormat="1" ht="50.1" customHeight="1">
      <c r="A15" s="145"/>
      <c r="B15" s="106"/>
      <c r="C15" s="41"/>
      <c r="D15" s="60"/>
      <c r="E15" s="41"/>
      <c r="F15" s="41"/>
      <c r="G15" s="41"/>
      <c r="H15" s="106"/>
      <c r="I15" s="48"/>
      <c r="J15" s="61"/>
      <c r="K15" s="40"/>
      <c r="L15" s="40"/>
      <c r="M15" s="40"/>
      <c r="N15" s="106"/>
      <c r="O15" s="41"/>
      <c r="P15" s="60"/>
      <c r="Q15" s="41"/>
      <c r="R15" s="41"/>
      <c r="S15" s="41"/>
      <c r="T15" s="110"/>
      <c r="U15" s="41"/>
      <c r="V15" s="51"/>
      <c r="W15" s="41"/>
      <c r="X15" s="41"/>
      <c r="Y15" s="41"/>
      <c r="Z15" s="106"/>
      <c r="AA15" s="41"/>
      <c r="AB15" s="60"/>
      <c r="AC15" s="41"/>
      <c r="AD15" s="41"/>
      <c r="AE15" s="41"/>
    </row>
    <row r="16" spans="1:34" s="16" customFormat="1" ht="50.1" customHeight="1">
      <c r="A16" s="144" t="s">
        <v>9</v>
      </c>
      <c r="B16" s="105" t="s">
        <v>156</v>
      </c>
      <c r="C16" s="69" t="s">
        <v>109</v>
      </c>
      <c r="D16" s="82"/>
      <c r="E16" s="47"/>
      <c r="F16" s="71"/>
      <c r="G16" s="71"/>
      <c r="H16" s="105" t="s">
        <v>26</v>
      </c>
      <c r="I16" s="39" t="s">
        <v>76</v>
      </c>
      <c r="J16" s="59" t="s">
        <v>77</v>
      </c>
      <c r="K16" s="40"/>
      <c r="L16" s="40"/>
      <c r="M16" s="40"/>
      <c r="N16" s="105" t="s">
        <v>162</v>
      </c>
      <c r="O16" s="39" t="s">
        <v>121</v>
      </c>
      <c r="P16" s="59" t="s">
        <v>75</v>
      </c>
      <c r="Q16" s="40"/>
      <c r="R16" s="40"/>
      <c r="S16" s="40"/>
      <c r="T16" s="105" t="s">
        <v>146</v>
      </c>
      <c r="U16" s="56" t="s">
        <v>148</v>
      </c>
      <c r="V16" s="56" t="s">
        <v>101</v>
      </c>
      <c r="W16" s="55">
        <v>4</v>
      </c>
      <c r="X16" s="55">
        <v>93</v>
      </c>
      <c r="Y16" s="67">
        <f>W16*X16</f>
        <v>372</v>
      </c>
      <c r="Z16" s="105" t="s">
        <v>217</v>
      </c>
      <c r="AA16" s="39" t="s">
        <v>149</v>
      </c>
      <c r="AB16" s="59" t="s">
        <v>45</v>
      </c>
      <c r="AC16" s="40"/>
      <c r="AD16" s="40"/>
      <c r="AE16" s="40"/>
    </row>
    <row r="17" spans="1:34" s="16" customFormat="1" ht="50.1" customHeight="1">
      <c r="A17" s="145"/>
      <c r="B17" s="106"/>
      <c r="C17" s="69" t="s">
        <v>186</v>
      </c>
      <c r="D17" s="82" t="s">
        <v>57</v>
      </c>
      <c r="E17" s="47"/>
      <c r="F17" s="40"/>
      <c r="G17" s="40"/>
      <c r="H17" s="106"/>
      <c r="I17" s="41"/>
      <c r="J17" s="60"/>
      <c r="K17" s="41"/>
      <c r="L17" s="41"/>
      <c r="M17" s="41"/>
      <c r="N17" s="106"/>
      <c r="O17" s="39" t="s">
        <v>187</v>
      </c>
      <c r="P17" s="59" t="s">
        <v>75</v>
      </c>
      <c r="Q17" s="40"/>
      <c r="R17" s="40"/>
      <c r="S17" s="40"/>
      <c r="T17" s="106"/>
      <c r="U17" s="39" t="s">
        <v>58</v>
      </c>
      <c r="V17" s="50" t="s">
        <v>53</v>
      </c>
      <c r="W17" s="40"/>
      <c r="X17" s="40"/>
      <c r="Y17" s="40"/>
      <c r="Z17" s="106"/>
      <c r="AA17" s="56" t="s">
        <v>144</v>
      </c>
      <c r="AB17" s="56" t="s">
        <v>145</v>
      </c>
      <c r="AC17" s="65">
        <v>2</v>
      </c>
      <c r="AD17" s="76">
        <v>38</v>
      </c>
      <c r="AE17" s="77">
        <f>AD17*AC17</f>
        <v>76</v>
      </c>
    </row>
    <row r="18" spans="1:34" s="16" customFormat="1" ht="50.1" customHeight="1">
      <c r="A18" s="145"/>
      <c r="B18" s="106"/>
      <c r="C18" s="69" t="s">
        <v>179</v>
      </c>
      <c r="D18" s="82" t="s">
        <v>180</v>
      </c>
      <c r="E18" s="47"/>
      <c r="F18" s="40"/>
      <c r="G18" s="40"/>
      <c r="H18" s="106"/>
      <c r="I18" s="41"/>
      <c r="J18" s="60"/>
      <c r="K18" s="41"/>
      <c r="L18" s="41"/>
      <c r="M18" s="41"/>
      <c r="N18" s="106"/>
      <c r="O18" s="39" t="s">
        <v>189</v>
      </c>
      <c r="P18" s="59" t="s">
        <v>181</v>
      </c>
      <c r="Q18" s="40"/>
      <c r="R18" s="40"/>
      <c r="S18" s="40"/>
      <c r="T18" s="106"/>
      <c r="U18" s="39" t="s">
        <v>215</v>
      </c>
      <c r="V18" s="50" t="s">
        <v>126</v>
      </c>
      <c r="W18" s="40"/>
      <c r="X18" s="40"/>
      <c r="Y18" s="40"/>
      <c r="Z18" s="106"/>
      <c r="AA18" s="39" t="s">
        <v>179</v>
      </c>
      <c r="AB18" s="59" t="s">
        <v>180</v>
      </c>
      <c r="AC18" s="40"/>
      <c r="AD18" s="40"/>
      <c r="AE18" s="40"/>
    </row>
    <row r="19" spans="1:34" s="16" customFormat="1" ht="50.1" customHeight="1">
      <c r="A19" s="145"/>
      <c r="B19" s="106"/>
      <c r="C19" s="69" t="s">
        <v>190</v>
      </c>
      <c r="D19" s="82" t="s">
        <v>82</v>
      </c>
      <c r="E19" s="47"/>
      <c r="F19" s="40"/>
      <c r="G19" s="40"/>
      <c r="H19" s="106"/>
      <c r="I19" s="41"/>
      <c r="J19" s="60"/>
      <c r="K19" s="41"/>
      <c r="L19" s="41"/>
      <c r="M19" s="41"/>
      <c r="N19" s="106"/>
      <c r="O19" s="39" t="s">
        <v>179</v>
      </c>
      <c r="P19" s="59" t="s">
        <v>180</v>
      </c>
      <c r="Q19" s="40"/>
      <c r="R19" s="40"/>
      <c r="S19" s="40"/>
      <c r="T19" s="106"/>
      <c r="U19" s="41"/>
      <c r="V19" s="51"/>
      <c r="W19" s="41"/>
      <c r="X19" s="41"/>
      <c r="Y19" s="41"/>
      <c r="Z19" s="106"/>
      <c r="AA19" s="39" t="s">
        <v>81</v>
      </c>
      <c r="AB19" s="59" t="s">
        <v>82</v>
      </c>
      <c r="AC19" s="40"/>
      <c r="AD19" s="40"/>
      <c r="AE19" s="40"/>
    </row>
    <row r="20" spans="1:34" s="16" customFormat="1" ht="50.1" customHeight="1">
      <c r="A20" s="145"/>
      <c r="B20" s="106"/>
      <c r="C20" s="69" t="s">
        <v>71</v>
      </c>
      <c r="D20" s="82" t="s">
        <v>72</v>
      </c>
      <c r="E20" s="47"/>
      <c r="F20" s="40"/>
      <c r="G20" s="40"/>
      <c r="H20" s="106"/>
      <c r="I20" s="41"/>
      <c r="J20" s="60"/>
      <c r="K20" s="41"/>
      <c r="L20" s="41"/>
      <c r="M20" s="41"/>
      <c r="N20" s="106"/>
      <c r="O20" s="39" t="s">
        <v>190</v>
      </c>
      <c r="P20" s="59" t="s">
        <v>82</v>
      </c>
      <c r="Q20" s="40"/>
      <c r="R20" s="40"/>
      <c r="S20" s="40"/>
      <c r="T20" s="106"/>
      <c r="U20" s="41"/>
      <c r="V20" s="51"/>
      <c r="W20" s="41"/>
      <c r="X20" s="41"/>
      <c r="Y20" s="41"/>
      <c r="Z20" s="106"/>
      <c r="AA20" s="39" t="s">
        <v>125</v>
      </c>
      <c r="AB20" s="59" t="s">
        <v>126</v>
      </c>
      <c r="AC20" s="40"/>
      <c r="AD20" s="40"/>
      <c r="AE20" s="40"/>
    </row>
    <row r="21" spans="1:34" s="16" customFormat="1" ht="50.1" customHeight="1">
      <c r="A21" s="145"/>
      <c r="B21" s="106"/>
      <c r="C21" s="83"/>
      <c r="D21" s="84"/>
      <c r="E21" s="47"/>
      <c r="F21" s="40"/>
      <c r="G21" s="40"/>
      <c r="H21" s="106"/>
      <c r="I21" s="41"/>
      <c r="J21" s="60"/>
      <c r="K21" s="41"/>
      <c r="L21" s="41"/>
      <c r="M21" s="41"/>
      <c r="N21" s="106"/>
      <c r="O21" s="39"/>
      <c r="P21" s="59"/>
      <c r="Q21" s="40"/>
      <c r="R21" s="40"/>
      <c r="S21" s="40"/>
      <c r="T21" s="106"/>
      <c r="U21" s="41"/>
      <c r="V21" s="51"/>
      <c r="W21" s="41"/>
      <c r="X21" s="41"/>
      <c r="Y21" s="41"/>
      <c r="Z21" s="106"/>
      <c r="AA21" s="39"/>
      <c r="AB21" s="59"/>
      <c r="AC21" s="40"/>
      <c r="AD21" s="40"/>
      <c r="AE21" s="40"/>
    </row>
    <row r="22" spans="1:34" s="16" customFormat="1" ht="50.1" customHeight="1">
      <c r="A22" s="144" t="s">
        <v>10</v>
      </c>
      <c r="B22" s="112" t="s">
        <v>84</v>
      </c>
      <c r="C22" s="80" t="s">
        <v>216</v>
      </c>
      <c r="D22" s="80" t="s">
        <v>98</v>
      </c>
      <c r="E22" s="47"/>
      <c r="F22" s="40"/>
      <c r="G22" s="40"/>
      <c r="H22" s="112" t="s">
        <v>84</v>
      </c>
      <c r="I22" s="37" t="s">
        <v>129</v>
      </c>
      <c r="J22" s="72" t="s">
        <v>98</v>
      </c>
      <c r="K22" s="40"/>
      <c r="L22" s="35"/>
      <c r="M22" s="35"/>
      <c r="N22" s="112" t="s">
        <v>84</v>
      </c>
      <c r="O22" s="37" t="s">
        <v>112</v>
      </c>
      <c r="P22" s="72" t="s">
        <v>99</v>
      </c>
      <c r="Q22" s="40"/>
      <c r="R22" s="35"/>
      <c r="S22" s="35"/>
      <c r="T22" s="105"/>
      <c r="U22" s="41"/>
      <c r="V22" s="51"/>
      <c r="W22" s="41"/>
      <c r="X22" s="41"/>
      <c r="Y22" s="41"/>
      <c r="Z22" s="112" t="s">
        <v>84</v>
      </c>
      <c r="AA22" s="37" t="s">
        <v>202</v>
      </c>
      <c r="AB22" s="72" t="s">
        <v>98</v>
      </c>
      <c r="AC22" s="40"/>
      <c r="AD22" s="35"/>
      <c r="AE22" s="35"/>
    </row>
    <row r="23" spans="1:34" s="16" customFormat="1" ht="50.1" customHeight="1">
      <c r="A23" s="145"/>
      <c r="B23" s="88"/>
      <c r="C23" s="39" t="s">
        <v>85</v>
      </c>
      <c r="D23" s="39" t="s">
        <v>53</v>
      </c>
      <c r="E23" s="40"/>
      <c r="F23" s="40"/>
      <c r="G23" s="40"/>
      <c r="H23" s="88"/>
      <c r="I23" s="39" t="s">
        <v>85</v>
      </c>
      <c r="J23" s="59" t="s">
        <v>53</v>
      </c>
      <c r="K23" s="40"/>
      <c r="L23" s="40"/>
      <c r="M23" s="40"/>
      <c r="N23" s="88"/>
      <c r="O23" s="39" t="s">
        <v>85</v>
      </c>
      <c r="P23" s="59" t="s">
        <v>53</v>
      </c>
      <c r="Q23" s="40"/>
      <c r="R23" s="40"/>
      <c r="S23" s="40"/>
      <c r="T23" s="106"/>
      <c r="U23" s="41"/>
      <c r="V23" s="51"/>
      <c r="W23" s="41"/>
      <c r="X23" s="41"/>
      <c r="Y23" s="41"/>
      <c r="Z23" s="88"/>
      <c r="AA23" s="39" t="s">
        <v>85</v>
      </c>
      <c r="AB23" s="59" t="s">
        <v>53</v>
      </c>
      <c r="AC23" s="40"/>
      <c r="AD23" s="40"/>
      <c r="AE23" s="40"/>
    </row>
    <row r="24" spans="1:34" s="16" customFormat="1" ht="50.1" customHeight="1">
      <c r="A24" s="144" t="s">
        <v>11</v>
      </c>
      <c r="B24" s="105" t="s">
        <v>212</v>
      </c>
      <c r="C24" s="39" t="s">
        <v>191</v>
      </c>
      <c r="D24" s="59" t="s">
        <v>192</v>
      </c>
      <c r="E24" s="40"/>
      <c r="F24" s="40"/>
      <c r="G24" s="40"/>
      <c r="H24" s="105" t="s">
        <v>160</v>
      </c>
      <c r="I24" s="39" t="s">
        <v>119</v>
      </c>
      <c r="J24" s="59" t="s">
        <v>181</v>
      </c>
      <c r="K24" s="40"/>
      <c r="L24" s="40"/>
      <c r="M24" s="40"/>
      <c r="N24" s="105" t="s">
        <v>28</v>
      </c>
      <c r="O24" s="39" t="s">
        <v>137</v>
      </c>
      <c r="P24" s="59" t="s">
        <v>86</v>
      </c>
      <c r="Q24" s="40"/>
      <c r="R24" s="40"/>
      <c r="S24" s="40"/>
      <c r="T24" s="105" t="s">
        <v>29</v>
      </c>
      <c r="U24" s="39" t="s">
        <v>128</v>
      </c>
      <c r="V24" s="50" t="s">
        <v>181</v>
      </c>
      <c r="W24" s="40"/>
      <c r="X24" s="40"/>
      <c r="Y24" s="40"/>
      <c r="Z24" s="105" t="s">
        <v>165</v>
      </c>
      <c r="AA24" s="39" t="s">
        <v>193</v>
      </c>
      <c r="AB24" s="59" t="s">
        <v>44</v>
      </c>
      <c r="AC24" s="40"/>
      <c r="AD24" s="40"/>
      <c r="AE24" s="40"/>
    </row>
    <row r="25" spans="1:34" s="16" customFormat="1" ht="50.1" customHeight="1">
      <c r="A25" s="145"/>
      <c r="B25" s="106"/>
      <c r="C25" s="56" t="s">
        <v>130</v>
      </c>
      <c r="D25" s="64" t="s">
        <v>131</v>
      </c>
      <c r="E25" s="55">
        <v>0.3</v>
      </c>
      <c r="F25" s="55">
        <v>175</v>
      </c>
      <c r="G25" s="55">
        <f>F25*E25</f>
        <v>52.5</v>
      </c>
      <c r="H25" s="106"/>
      <c r="I25" s="39" t="s">
        <v>175</v>
      </c>
      <c r="J25" s="59" t="s">
        <v>176</v>
      </c>
      <c r="K25" s="40"/>
      <c r="L25" s="40"/>
      <c r="M25" s="40"/>
      <c r="N25" s="106"/>
      <c r="O25" s="39"/>
      <c r="P25" s="59"/>
      <c r="Q25" s="40"/>
      <c r="R25" s="40"/>
      <c r="S25" s="40"/>
      <c r="T25" s="106"/>
      <c r="U25" s="56" t="s">
        <v>147</v>
      </c>
      <c r="V25" s="56" t="s">
        <v>102</v>
      </c>
      <c r="W25" s="55">
        <v>0.6</v>
      </c>
      <c r="X25" s="55">
        <v>175</v>
      </c>
      <c r="Y25" s="55">
        <f>W25*X25</f>
        <v>105</v>
      </c>
      <c r="Z25" s="106"/>
      <c r="AA25" s="39" t="s">
        <v>194</v>
      </c>
      <c r="AB25" s="59" t="s">
        <v>57</v>
      </c>
      <c r="AC25" s="40"/>
      <c r="AD25" s="40"/>
      <c r="AE25" s="40"/>
    </row>
    <row r="26" spans="1:34" s="16" customFormat="1" ht="50.1" customHeight="1">
      <c r="A26" s="145"/>
      <c r="B26" s="106"/>
      <c r="C26" s="39" t="s">
        <v>195</v>
      </c>
      <c r="D26" s="59" t="s">
        <v>74</v>
      </c>
      <c r="E26" s="40"/>
      <c r="F26" s="40"/>
      <c r="G26" s="40"/>
      <c r="H26" s="106"/>
      <c r="I26" s="39" t="s">
        <v>115</v>
      </c>
      <c r="J26" s="59" t="s">
        <v>181</v>
      </c>
      <c r="K26" s="40"/>
      <c r="L26" s="40"/>
      <c r="M26" s="40"/>
      <c r="N26" s="106"/>
      <c r="O26" s="41"/>
      <c r="P26" s="60"/>
      <c r="Q26" s="41"/>
      <c r="R26" s="41"/>
      <c r="S26" s="41"/>
      <c r="T26" s="106"/>
      <c r="U26" s="39" t="s">
        <v>76</v>
      </c>
      <c r="V26" s="50" t="s">
        <v>77</v>
      </c>
      <c r="W26" s="40"/>
      <c r="X26" s="40"/>
      <c r="Y26" s="40"/>
      <c r="Z26" s="106"/>
      <c r="AA26" s="39" t="s">
        <v>196</v>
      </c>
      <c r="AB26" s="59" t="s">
        <v>31</v>
      </c>
      <c r="AC26" s="40"/>
      <c r="AD26" s="40"/>
      <c r="AE26" s="40"/>
    </row>
    <row r="27" spans="1:34" s="16" customFormat="1" ht="50.1" customHeight="1">
      <c r="A27" s="145"/>
      <c r="B27" s="106"/>
      <c r="C27" s="39" t="s">
        <v>92</v>
      </c>
      <c r="D27" s="59" t="s">
        <v>93</v>
      </c>
      <c r="E27" s="40"/>
      <c r="F27" s="40"/>
      <c r="G27" s="40"/>
      <c r="H27" s="106"/>
      <c r="I27" s="39"/>
      <c r="J27" s="59"/>
      <c r="K27" s="40"/>
      <c r="L27" s="40"/>
      <c r="M27" s="40"/>
      <c r="N27" s="106"/>
      <c r="O27" s="41"/>
      <c r="P27" s="60"/>
      <c r="Q27" s="41"/>
      <c r="R27" s="41"/>
      <c r="S27" s="41"/>
      <c r="T27" s="106"/>
      <c r="U27" s="39" t="s">
        <v>141</v>
      </c>
      <c r="V27" s="50" t="s">
        <v>94</v>
      </c>
      <c r="W27" s="40"/>
      <c r="X27" s="40"/>
      <c r="Y27" s="40"/>
      <c r="Z27" s="106"/>
      <c r="AA27" s="39" t="s">
        <v>197</v>
      </c>
      <c r="AB27" s="59" t="s">
        <v>198</v>
      </c>
      <c r="AC27" s="40"/>
      <c r="AD27" s="40"/>
      <c r="AE27" s="40"/>
    </row>
    <row r="28" spans="1:34" s="16" customFormat="1" ht="50.1" customHeight="1">
      <c r="A28" s="145"/>
      <c r="B28" s="106"/>
      <c r="C28" s="41"/>
      <c r="D28" s="60"/>
      <c r="E28" s="41"/>
      <c r="F28" s="41"/>
      <c r="G28" s="41"/>
      <c r="H28" s="106"/>
      <c r="I28" s="39"/>
      <c r="J28" s="59"/>
      <c r="K28" s="40"/>
      <c r="L28" s="40"/>
      <c r="M28" s="40"/>
      <c r="N28" s="106"/>
      <c r="O28" s="41"/>
      <c r="P28" s="60"/>
      <c r="Q28" s="41"/>
      <c r="R28" s="41"/>
      <c r="S28" s="41"/>
      <c r="T28" s="106"/>
      <c r="U28" s="39" t="s">
        <v>179</v>
      </c>
      <c r="V28" s="50" t="s">
        <v>180</v>
      </c>
      <c r="W28" s="40"/>
      <c r="X28" s="40"/>
      <c r="Y28" s="40"/>
      <c r="Z28" s="106"/>
      <c r="AA28" s="39" t="s">
        <v>88</v>
      </c>
      <c r="AB28" s="59" t="s">
        <v>89</v>
      </c>
      <c r="AC28" s="40"/>
      <c r="AD28" s="40"/>
      <c r="AE28" s="40"/>
    </row>
    <row r="29" spans="1:34" s="16" customFormat="1" ht="50.1" customHeight="1">
      <c r="A29" s="145"/>
      <c r="B29" s="106"/>
      <c r="C29" s="41"/>
      <c r="D29" s="60"/>
      <c r="E29" s="41"/>
      <c r="F29" s="41"/>
      <c r="G29" s="41"/>
      <c r="H29" s="106"/>
      <c r="I29" s="41"/>
      <c r="J29" s="60"/>
      <c r="K29" s="41"/>
      <c r="L29" s="41"/>
      <c r="M29" s="41"/>
      <c r="N29" s="106"/>
      <c r="O29" s="41"/>
      <c r="P29" s="60"/>
      <c r="Q29" s="41"/>
      <c r="R29" s="41"/>
      <c r="S29" s="41"/>
      <c r="T29" s="106"/>
      <c r="U29" s="48"/>
      <c r="V29" s="48"/>
      <c r="W29" s="40"/>
      <c r="X29" s="40"/>
      <c r="Y29" s="40"/>
      <c r="Z29" s="106"/>
      <c r="AA29" s="41"/>
      <c r="AB29" s="60"/>
      <c r="AC29" s="41"/>
      <c r="AD29" s="41"/>
      <c r="AE29" s="41"/>
    </row>
    <row r="30" spans="1:34" s="16" customFormat="1" ht="50.1" customHeight="1">
      <c r="A30" s="145"/>
      <c r="B30" s="106"/>
      <c r="C30" s="41"/>
      <c r="D30" s="60"/>
      <c r="E30" s="41"/>
      <c r="F30" s="41"/>
      <c r="G30" s="41"/>
      <c r="H30" s="106"/>
      <c r="I30" s="41"/>
      <c r="J30" s="60"/>
      <c r="K30" s="41"/>
      <c r="L30" s="41"/>
      <c r="M30" s="41"/>
      <c r="N30" s="106"/>
      <c r="O30" s="41"/>
      <c r="P30" s="60"/>
      <c r="Q30" s="41"/>
      <c r="R30" s="41"/>
      <c r="S30" s="41"/>
      <c r="T30" s="106"/>
      <c r="U30" s="39"/>
      <c r="V30" s="50"/>
      <c r="W30" s="40"/>
      <c r="X30" s="40"/>
      <c r="Y30" s="40"/>
      <c r="Z30" s="106"/>
      <c r="AA30" s="41"/>
      <c r="AB30" s="60"/>
      <c r="AC30" s="41"/>
      <c r="AD30" s="41"/>
      <c r="AE30" s="41"/>
    </row>
    <row r="31" spans="1:34" s="16" customFormat="1" ht="50.1" customHeight="1">
      <c r="A31" s="42" t="s">
        <v>12</v>
      </c>
      <c r="B31" s="38"/>
      <c r="C31" s="41"/>
      <c r="D31" s="60"/>
      <c r="E31" s="41"/>
      <c r="F31" s="41"/>
      <c r="G31" s="41"/>
      <c r="H31" s="38" t="s">
        <v>12</v>
      </c>
      <c r="I31" s="39" t="s">
        <v>228</v>
      </c>
      <c r="J31" s="41" t="s">
        <v>230</v>
      </c>
      <c r="K31" s="46"/>
      <c r="L31" s="45"/>
      <c r="M31" s="47"/>
      <c r="N31" s="73" t="s">
        <v>199</v>
      </c>
      <c r="O31" s="39" t="s">
        <v>95</v>
      </c>
      <c r="P31" s="59" t="s">
        <v>96</v>
      </c>
      <c r="Q31" s="40"/>
      <c r="R31" s="40"/>
      <c r="S31" s="40"/>
      <c r="T31" s="38" t="s">
        <v>12</v>
      </c>
      <c r="U31" s="39" t="s">
        <v>229</v>
      </c>
      <c r="V31" s="41" t="s">
        <v>113</v>
      </c>
      <c r="W31" s="46"/>
      <c r="X31" s="45"/>
      <c r="Y31" s="47"/>
      <c r="Z31" s="38"/>
      <c r="AA31" s="41"/>
      <c r="AB31" s="60"/>
      <c r="AC31" s="41"/>
      <c r="AD31" s="41"/>
      <c r="AE31" s="41"/>
    </row>
    <row r="32" spans="1:34" s="26" customFormat="1" ht="50.1" customHeight="1">
      <c r="A32" s="124" t="s">
        <v>15</v>
      </c>
      <c r="B32" s="127"/>
      <c r="C32" s="122" t="s">
        <v>16</v>
      </c>
      <c r="D32" s="123"/>
      <c r="E32" s="23">
        <v>7</v>
      </c>
      <c r="F32" s="24"/>
      <c r="G32" s="24"/>
      <c r="H32" s="127"/>
      <c r="I32" s="122" t="s">
        <v>16</v>
      </c>
      <c r="J32" s="123"/>
      <c r="K32" s="25">
        <v>5.7</v>
      </c>
      <c r="L32" s="24"/>
      <c r="M32" s="24"/>
      <c r="N32" s="127"/>
      <c r="O32" s="122" t="s">
        <v>16</v>
      </c>
      <c r="P32" s="123"/>
      <c r="Q32" s="25">
        <v>5.8</v>
      </c>
      <c r="R32" s="7"/>
      <c r="S32" s="7"/>
      <c r="T32" s="127"/>
      <c r="U32" s="122" t="s">
        <v>16</v>
      </c>
      <c r="V32" s="123"/>
      <c r="W32" s="25">
        <v>5.2</v>
      </c>
      <c r="X32" s="7"/>
      <c r="Y32" s="7"/>
      <c r="Z32" s="127"/>
      <c r="AA32" s="122" t="s">
        <v>16</v>
      </c>
      <c r="AB32" s="123"/>
      <c r="AC32" s="25">
        <v>6.3</v>
      </c>
      <c r="AD32" s="7"/>
      <c r="AE32" s="7"/>
      <c r="AF32" s="120" t="e">
        <f>#REF!/5/1570</f>
        <v>#REF!</v>
      </c>
      <c r="AG32" s="121"/>
      <c r="AH32" s="121"/>
    </row>
    <row r="33" spans="1:34" s="26" customFormat="1" ht="50.1" customHeight="1">
      <c r="A33" s="125"/>
      <c r="B33" s="128"/>
      <c r="C33" s="122" t="s">
        <v>17</v>
      </c>
      <c r="D33" s="123"/>
      <c r="E33" s="23">
        <v>2.1</v>
      </c>
      <c r="F33" s="24"/>
      <c r="G33" s="24"/>
      <c r="H33" s="128"/>
      <c r="I33" s="122" t="s">
        <v>17</v>
      </c>
      <c r="J33" s="123"/>
      <c r="K33" s="25">
        <v>2.2999999999999998</v>
      </c>
      <c r="L33" s="24"/>
      <c r="M33" s="24"/>
      <c r="N33" s="128"/>
      <c r="O33" s="122" t="s">
        <v>17</v>
      </c>
      <c r="P33" s="123"/>
      <c r="Q33" s="25">
        <v>2.2000000000000002</v>
      </c>
      <c r="R33" s="7"/>
      <c r="S33" s="7"/>
      <c r="T33" s="128"/>
      <c r="U33" s="122" t="s">
        <v>17</v>
      </c>
      <c r="V33" s="123"/>
      <c r="W33" s="25">
        <v>3</v>
      </c>
      <c r="X33" s="7"/>
      <c r="Y33" s="7"/>
      <c r="Z33" s="128"/>
      <c r="AA33" s="122" t="s">
        <v>17</v>
      </c>
      <c r="AB33" s="123"/>
      <c r="AC33" s="25">
        <v>2.5</v>
      </c>
      <c r="AD33" s="7"/>
      <c r="AE33" s="7"/>
      <c r="AF33" s="120"/>
      <c r="AG33" s="121"/>
      <c r="AH33" s="121"/>
    </row>
    <row r="34" spans="1:34" s="26" customFormat="1" ht="50.1" customHeight="1">
      <c r="A34" s="125"/>
      <c r="B34" s="128"/>
      <c r="C34" s="122" t="s">
        <v>18</v>
      </c>
      <c r="D34" s="123"/>
      <c r="E34" s="23">
        <v>1.4</v>
      </c>
      <c r="F34" s="24"/>
      <c r="G34" s="24"/>
      <c r="H34" s="128"/>
      <c r="I34" s="122" t="s">
        <v>18</v>
      </c>
      <c r="J34" s="123"/>
      <c r="K34" s="25">
        <v>1.4</v>
      </c>
      <c r="L34" s="24"/>
      <c r="M34" s="24"/>
      <c r="N34" s="128"/>
      <c r="O34" s="122" t="s">
        <v>18</v>
      </c>
      <c r="P34" s="123"/>
      <c r="Q34" s="25">
        <v>2</v>
      </c>
      <c r="R34" s="7"/>
      <c r="S34" s="7"/>
      <c r="T34" s="128"/>
      <c r="U34" s="122" t="s">
        <v>18</v>
      </c>
      <c r="V34" s="123"/>
      <c r="W34" s="25">
        <v>1.1000000000000001</v>
      </c>
      <c r="X34" s="7"/>
      <c r="Y34" s="7"/>
      <c r="Z34" s="128"/>
      <c r="AA34" s="122" t="s">
        <v>18</v>
      </c>
      <c r="AB34" s="123"/>
      <c r="AC34" s="25">
        <v>1.7</v>
      </c>
      <c r="AD34" s="7"/>
      <c r="AE34" s="7"/>
    </row>
    <row r="35" spans="1:34" s="26" customFormat="1" ht="50.1" customHeight="1">
      <c r="A35" s="125"/>
      <c r="B35" s="128"/>
      <c r="C35" s="122" t="s">
        <v>19</v>
      </c>
      <c r="D35" s="123"/>
      <c r="E35" s="23"/>
      <c r="F35" s="24"/>
      <c r="G35" s="24"/>
      <c r="H35" s="128"/>
      <c r="I35" s="122" t="s">
        <v>19</v>
      </c>
      <c r="J35" s="123"/>
      <c r="K35" s="25">
        <v>1</v>
      </c>
      <c r="L35" s="24"/>
      <c r="M35" s="24"/>
      <c r="N35" s="128"/>
      <c r="O35" s="122" t="s">
        <v>19</v>
      </c>
      <c r="P35" s="123"/>
      <c r="Q35" s="25"/>
      <c r="R35" s="7"/>
      <c r="S35" s="7"/>
      <c r="T35" s="128"/>
      <c r="U35" s="122" t="s">
        <v>19</v>
      </c>
      <c r="V35" s="123"/>
      <c r="W35" s="25">
        <v>1</v>
      </c>
      <c r="X35" s="7"/>
      <c r="Y35" s="7"/>
      <c r="Z35" s="128"/>
      <c r="AA35" s="122" t="s">
        <v>19</v>
      </c>
      <c r="AB35" s="123"/>
      <c r="AC35" s="25"/>
      <c r="AD35" s="7"/>
      <c r="AE35" s="7"/>
    </row>
    <row r="36" spans="1:34" s="26" customFormat="1" ht="50.1" customHeight="1">
      <c r="A36" s="125"/>
      <c r="B36" s="128"/>
      <c r="C36" s="122" t="s">
        <v>20</v>
      </c>
      <c r="D36" s="123"/>
      <c r="E36" s="23"/>
      <c r="F36" s="24"/>
      <c r="G36" s="24"/>
      <c r="H36" s="128"/>
      <c r="I36" s="122" t="s">
        <v>20</v>
      </c>
      <c r="J36" s="123"/>
      <c r="K36" s="23"/>
      <c r="L36" s="24"/>
      <c r="M36" s="24"/>
      <c r="N36" s="128"/>
      <c r="O36" s="122" t="s">
        <v>21</v>
      </c>
      <c r="P36" s="123"/>
      <c r="Q36" s="25">
        <v>0.8</v>
      </c>
      <c r="R36" s="7"/>
      <c r="S36" s="7"/>
      <c r="T36" s="128"/>
      <c r="U36" s="122" t="s">
        <v>20</v>
      </c>
      <c r="V36" s="123"/>
      <c r="W36" s="25"/>
      <c r="X36" s="7"/>
      <c r="Y36" s="7"/>
      <c r="Z36" s="128"/>
      <c r="AA36" s="122" t="s">
        <v>20</v>
      </c>
      <c r="AB36" s="123"/>
      <c r="AC36" s="25"/>
      <c r="AD36" s="7"/>
      <c r="AE36" s="7"/>
    </row>
    <row r="37" spans="1:34" s="26" customFormat="1" ht="50.1" customHeight="1">
      <c r="A37" s="125"/>
      <c r="B37" s="128"/>
      <c r="C37" s="122" t="s">
        <v>22</v>
      </c>
      <c r="D37" s="123"/>
      <c r="E37" s="25">
        <v>3</v>
      </c>
      <c r="F37" s="24"/>
      <c r="G37" s="24"/>
      <c r="H37" s="128"/>
      <c r="I37" s="122" t="s">
        <v>22</v>
      </c>
      <c r="J37" s="123"/>
      <c r="K37" s="25">
        <v>3</v>
      </c>
      <c r="L37" s="24"/>
      <c r="M37" s="24"/>
      <c r="N37" s="128"/>
      <c r="O37" s="122" t="s">
        <v>22</v>
      </c>
      <c r="P37" s="123"/>
      <c r="Q37" s="25">
        <v>3</v>
      </c>
      <c r="R37" s="7"/>
      <c r="S37" s="7"/>
      <c r="T37" s="128"/>
      <c r="U37" s="122" t="s">
        <v>22</v>
      </c>
      <c r="V37" s="123"/>
      <c r="W37" s="25">
        <v>3</v>
      </c>
      <c r="X37" s="7"/>
      <c r="Y37" s="7"/>
      <c r="Z37" s="128"/>
      <c r="AA37" s="122" t="s">
        <v>22</v>
      </c>
      <c r="AB37" s="123"/>
      <c r="AC37" s="25">
        <v>2.5</v>
      </c>
      <c r="AD37" s="7"/>
      <c r="AE37" s="7"/>
    </row>
    <row r="38" spans="1:34" s="26" customFormat="1" ht="50.1" customHeight="1">
      <c r="A38" s="126"/>
      <c r="B38" s="129"/>
      <c r="C38" s="122" t="s">
        <v>23</v>
      </c>
      <c r="D38" s="123"/>
      <c r="E38" s="27">
        <f>E32*70+E33*75+E34*25+E35*60+E37*45+E36*150</f>
        <v>817.5</v>
      </c>
      <c r="F38" s="24"/>
      <c r="G38" s="24"/>
      <c r="H38" s="129"/>
      <c r="I38" s="122" t="s">
        <v>23</v>
      </c>
      <c r="J38" s="123"/>
      <c r="K38" s="27">
        <f>K32*70+K33*75+K34*25+K35*60+K37*45+K36*150</f>
        <v>801.5</v>
      </c>
      <c r="L38" s="24"/>
      <c r="M38" s="24"/>
      <c r="N38" s="129"/>
      <c r="O38" s="122" t="s">
        <v>23</v>
      </c>
      <c r="P38" s="123"/>
      <c r="Q38" s="27">
        <f>Q32*70+Q33*75+Q34*25+Q35*150+Q37*45+Q36*76.8</f>
        <v>817.44</v>
      </c>
      <c r="R38" s="24"/>
      <c r="S38" s="24"/>
      <c r="T38" s="129"/>
      <c r="U38" s="122" t="s">
        <v>23</v>
      </c>
      <c r="V38" s="123"/>
      <c r="W38" s="27">
        <f>W32*70+W33*75+W34*25+W35*60+W37*45</f>
        <v>811.5</v>
      </c>
      <c r="X38" s="24"/>
      <c r="Y38" s="24"/>
      <c r="Z38" s="129"/>
      <c r="AA38" s="122" t="s">
        <v>23</v>
      </c>
      <c r="AB38" s="123"/>
      <c r="AC38" s="27">
        <f>AC32*70+AC33*75+AC34*25+AC35*60+AC37*45+70</f>
        <v>853.5</v>
      </c>
      <c r="AD38" s="24"/>
      <c r="AE38" s="24"/>
    </row>
    <row r="39" spans="1:34" s="26" customFormat="1" ht="47.25" customHeight="1">
      <c r="A39" s="131" t="s">
        <v>24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4" s="29" customFormat="1" ht="30" customHeight="1">
      <c r="A40" s="130" t="s">
        <v>231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28"/>
      <c r="AE40" s="28"/>
    </row>
    <row r="41" spans="1:34" ht="30" customHeight="1">
      <c r="A41" s="43"/>
      <c r="B41" s="28"/>
      <c r="C41" s="28"/>
      <c r="D41" s="62"/>
      <c r="E41" s="28"/>
      <c r="F41" s="28"/>
      <c r="G41" s="28"/>
      <c r="H41" s="28"/>
      <c r="I41" s="28"/>
      <c r="J41" s="62"/>
      <c r="K41" s="28"/>
      <c r="L41" s="28"/>
      <c r="M41" s="28"/>
      <c r="N41" s="28"/>
      <c r="O41" s="28"/>
      <c r="P41" s="62"/>
      <c r="Q41" s="30"/>
      <c r="R41" s="28"/>
      <c r="S41" s="28"/>
      <c r="T41" s="28"/>
      <c r="U41" s="28"/>
      <c r="V41" s="52"/>
      <c r="W41" s="30"/>
      <c r="X41" s="28"/>
      <c r="Y41" s="28"/>
      <c r="Z41" s="28"/>
      <c r="AA41" s="28"/>
      <c r="AB41" s="62"/>
      <c r="AC41" s="30"/>
      <c r="AD41" s="28"/>
      <c r="AE41" s="28"/>
    </row>
    <row r="42" spans="1:34" ht="30" customHeight="1">
      <c r="A42" s="43"/>
      <c r="B42" s="28"/>
      <c r="C42" s="28"/>
      <c r="D42" s="62"/>
      <c r="E42" s="28"/>
      <c r="F42" s="28"/>
      <c r="G42" s="28"/>
      <c r="H42" s="28"/>
      <c r="I42" s="28"/>
      <c r="J42" s="62"/>
      <c r="K42" s="28"/>
      <c r="L42" s="28"/>
      <c r="M42" s="28"/>
      <c r="N42" s="28"/>
      <c r="O42" s="28"/>
      <c r="P42" s="62"/>
      <c r="Q42" s="30"/>
      <c r="R42" s="28"/>
      <c r="S42" s="28"/>
      <c r="T42" s="28"/>
      <c r="U42" s="28"/>
      <c r="V42" s="52"/>
      <c r="W42" s="30"/>
      <c r="X42" s="28"/>
      <c r="Y42" s="28"/>
      <c r="Z42" s="28"/>
      <c r="AA42" s="28"/>
      <c r="AB42" s="62"/>
      <c r="AC42" s="30"/>
      <c r="AD42" s="28"/>
      <c r="AE42" s="28"/>
    </row>
    <row r="43" spans="1:34" ht="30" customHeight="1"/>
    <row r="44" spans="1:34" ht="30" customHeight="1"/>
    <row r="45" spans="1:34" ht="30" customHeight="1"/>
  </sheetData>
  <mergeCells count="110"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zoomScale="40" zoomScaleNormal="40" zoomScaleSheetLayoutView="50" workbookViewId="0">
      <selection activeCell="A40" sqref="A40:AC40"/>
    </sheetView>
  </sheetViews>
  <sheetFormatPr defaultColWidth="8.875" defaultRowHeight="4.9000000000000004" customHeight="1"/>
  <cols>
    <col min="1" max="1" width="7" style="44" customWidth="1"/>
    <col min="2" max="2" width="8.5" style="4" customWidth="1"/>
    <col min="3" max="3" width="54.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4" customWidth="1"/>
    <col min="17" max="17" width="20.625" style="31" customWidth="1"/>
    <col min="18" max="18" width="15.625" style="4" hidden="1" customWidth="1"/>
    <col min="19" max="19" width="15.625" style="32" hidden="1" customWidth="1"/>
    <col min="20" max="20" width="8.5" style="4" customWidth="1"/>
    <col min="21" max="21" width="67.75" style="4" customWidth="1"/>
    <col min="22" max="22" width="15.25" style="4" customWidth="1"/>
    <col min="23" max="23" width="20.625" style="31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" customWidth="1"/>
    <col min="29" max="29" width="20.625" style="31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90" t="s">
        <v>166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ht="50.1" customHeight="1">
      <c r="A2" s="5" t="s">
        <v>0</v>
      </c>
      <c r="B2" s="135">
        <v>45628</v>
      </c>
      <c r="C2" s="135"/>
      <c r="D2" s="135"/>
      <c r="E2" s="135"/>
      <c r="F2" s="135"/>
      <c r="G2" s="135"/>
      <c r="H2" s="136">
        <f>B2+1</f>
        <v>45629</v>
      </c>
      <c r="I2" s="136"/>
      <c r="J2" s="136"/>
      <c r="K2" s="136"/>
      <c r="L2" s="136"/>
      <c r="M2" s="136"/>
      <c r="N2" s="137">
        <f>H2+1</f>
        <v>45630</v>
      </c>
      <c r="O2" s="137"/>
      <c r="P2" s="137"/>
      <c r="Q2" s="137"/>
      <c r="R2" s="137"/>
      <c r="S2" s="137"/>
      <c r="T2" s="138">
        <f>N2+1</f>
        <v>45631</v>
      </c>
      <c r="U2" s="138"/>
      <c r="V2" s="138"/>
      <c r="W2" s="138"/>
      <c r="X2" s="138"/>
      <c r="Y2" s="138"/>
      <c r="Z2" s="139">
        <f>T2+1</f>
        <v>45632</v>
      </c>
      <c r="AA2" s="140"/>
      <c r="AB2" s="140"/>
      <c r="AC2" s="141"/>
      <c r="AD2" s="3"/>
      <c r="AE2" s="3"/>
    </row>
    <row r="3" spans="1:34" ht="50.1" customHeight="1">
      <c r="A3" s="5" t="s">
        <v>1</v>
      </c>
      <c r="B3" s="2"/>
      <c r="C3" s="86">
        <v>1569</v>
      </c>
      <c r="D3" s="86"/>
      <c r="E3" s="86"/>
      <c r="F3" s="7"/>
      <c r="G3" s="7"/>
      <c r="H3" s="2"/>
      <c r="I3" s="86">
        <f>C3</f>
        <v>1569</v>
      </c>
      <c r="J3" s="86"/>
      <c r="K3" s="86"/>
      <c r="L3" s="7"/>
      <c r="M3" s="7"/>
      <c r="N3" s="2"/>
      <c r="O3" s="86">
        <f>I3</f>
        <v>1569</v>
      </c>
      <c r="P3" s="86"/>
      <c r="Q3" s="86"/>
      <c r="R3" s="7"/>
      <c r="S3" s="7"/>
      <c r="T3" s="2"/>
      <c r="U3" s="86">
        <f>O3</f>
        <v>1569</v>
      </c>
      <c r="V3" s="86"/>
      <c r="W3" s="86"/>
      <c r="X3" s="7"/>
      <c r="Y3" s="7"/>
      <c r="Z3" s="2"/>
      <c r="AA3" s="86">
        <f>U3</f>
        <v>1569</v>
      </c>
      <c r="AB3" s="86"/>
      <c r="AC3" s="86"/>
      <c r="AD3" s="7"/>
      <c r="AE3" s="7"/>
    </row>
    <row r="4" spans="1:34" ht="50.1" customHeight="1">
      <c r="A4" s="5"/>
      <c r="B4" s="2"/>
      <c r="C4" s="79" t="s">
        <v>2</v>
      </c>
      <c r="D4" s="79" t="s">
        <v>3</v>
      </c>
      <c r="E4" s="8" t="s">
        <v>4</v>
      </c>
      <c r="F4" s="5" t="s">
        <v>5</v>
      </c>
      <c r="G4" s="5" t="s">
        <v>6</v>
      </c>
      <c r="H4" s="2"/>
      <c r="I4" s="79" t="s">
        <v>2</v>
      </c>
      <c r="J4" s="79" t="s">
        <v>3</v>
      </c>
      <c r="K4" s="8" t="s">
        <v>4</v>
      </c>
      <c r="L4" s="5" t="s">
        <v>5</v>
      </c>
      <c r="M4" s="5" t="s">
        <v>6</v>
      </c>
      <c r="N4" s="2"/>
      <c r="O4" s="79" t="s">
        <v>2</v>
      </c>
      <c r="P4" s="79" t="s">
        <v>3</v>
      </c>
      <c r="Q4" s="8" t="s">
        <v>4</v>
      </c>
      <c r="R4" s="5" t="s">
        <v>5</v>
      </c>
      <c r="S4" s="5" t="s">
        <v>6</v>
      </c>
      <c r="T4" s="2"/>
      <c r="U4" s="79" t="s">
        <v>2</v>
      </c>
      <c r="V4" s="79" t="s">
        <v>3</v>
      </c>
      <c r="W4" s="8" t="s">
        <v>4</v>
      </c>
      <c r="X4" s="5" t="s">
        <v>5</v>
      </c>
      <c r="Y4" s="5" t="s">
        <v>6</v>
      </c>
      <c r="Z4" s="2"/>
      <c r="AA4" s="79" t="s">
        <v>2</v>
      </c>
      <c r="AB4" s="79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3" t="s">
        <v>7</v>
      </c>
      <c r="B5" s="99" t="s">
        <v>30</v>
      </c>
      <c r="C5" s="98" t="s">
        <v>168</v>
      </c>
      <c r="D5" s="98"/>
      <c r="E5" s="98"/>
      <c r="F5" s="98"/>
      <c r="G5" s="98"/>
      <c r="H5" s="99" t="s">
        <v>158</v>
      </c>
      <c r="I5" s="98" t="s">
        <v>220</v>
      </c>
      <c r="J5" s="100" t="s">
        <v>170</v>
      </c>
      <c r="K5" s="101" t="s">
        <v>33</v>
      </c>
      <c r="L5" s="101">
        <v>88</v>
      </c>
      <c r="M5" s="101">
        <v>1320</v>
      </c>
      <c r="N5" s="99" t="s">
        <v>27</v>
      </c>
      <c r="O5" s="98" t="s">
        <v>169</v>
      </c>
      <c r="P5" s="98"/>
      <c r="Q5" s="98"/>
      <c r="R5" s="98"/>
      <c r="S5" s="98"/>
      <c r="T5" s="99"/>
      <c r="U5" s="98"/>
      <c r="V5" s="98"/>
      <c r="W5" s="98"/>
      <c r="X5" s="98"/>
      <c r="Y5" s="98"/>
      <c r="Z5" s="99" t="s">
        <v>27</v>
      </c>
      <c r="AA5" s="98" t="s">
        <v>169</v>
      </c>
      <c r="AB5" s="98"/>
      <c r="AC5" s="98"/>
      <c r="AD5" s="98"/>
      <c r="AE5" s="98"/>
    </row>
    <row r="6" spans="1:34" s="11" customFormat="1" ht="50.1" customHeight="1">
      <c r="A6" s="133"/>
      <c r="B6" s="99"/>
      <c r="C6" s="98"/>
      <c r="D6" s="98"/>
      <c r="E6" s="98"/>
      <c r="F6" s="98"/>
      <c r="G6" s="98"/>
      <c r="H6" s="99"/>
      <c r="I6" s="98"/>
      <c r="J6" s="100"/>
      <c r="K6" s="101"/>
      <c r="L6" s="101"/>
      <c r="M6" s="101"/>
      <c r="N6" s="99"/>
      <c r="O6" s="98"/>
      <c r="P6" s="98"/>
      <c r="Q6" s="98"/>
      <c r="R6" s="98"/>
      <c r="S6" s="98"/>
      <c r="T6" s="99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</row>
    <row r="7" spans="1:34" s="16" customFormat="1" ht="50.1" customHeight="1">
      <c r="A7" s="147" t="s">
        <v>8</v>
      </c>
      <c r="B7" s="107" t="s">
        <v>155</v>
      </c>
      <c r="C7" s="14" t="s">
        <v>171</v>
      </c>
      <c r="D7" s="14" t="s">
        <v>172</v>
      </c>
      <c r="E7" s="17">
        <v>96</v>
      </c>
      <c r="F7" s="15">
        <v>240</v>
      </c>
      <c r="G7" s="15">
        <f>F7*E7</f>
        <v>23040</v>
      </c>
      <c r="H7" s="107" t="s">
        <v>159</v>
      </c>
      <c r="I7" s="14" t="s">
        <v>201</v>
      </c>
      <c r="J7" s="14" t="s">
        <v>44</v>
      </c>
      <c r="K7" s="15" t="s">
        <v>40</v>
      </c>
      <c r="L7" s="15">
        <v>91</v>
      </c>
      <c r="M7" s="15">
        <v>10465</v>
      </c>
      <c r="N7" s="107" t="s">
        <v>161</v>
      </c>
      <c r="O7" s="14" t="s">
        <v>34</v>
      </c>
      <c r="P7" s="14" t="s">
        <v>35</v>
      </c>
      <c r="Q7" s="15" t="s">
        <v>120</v>
      </c>
      <c r="R7" s="15">
        <v>178</v>
      </c>
      <c r="S7" s="15">
        <v>16020</v>
      </c>
      <c r="T7" s="107" t="s">
        <v>142</v>
      </c>
      <c r="U7" s="14" t="s">
        <v>219</v>
      </c>
      <c r="V7" s="14" t="s">
        <v>39</v>
      </c>
      <c r="W7" s="17">
        <v>180</v>
      </c>
      <c r="X7" s="15">
        <v>60</v>
      </c>
      <c r="Y7" s="15">
        <f>X7*W7</f>
        <v>10800</v>
      </c>
      <c r="Z7" s="107" t="s">
        <v>97</v>
      </c>
      <c r="AA7" s="14" t="s">
        <v>36</v>
      </c>
      <c r="AB7" s="14" t="s">
        <v>37</v>
      </c>
      <c r="AC7" s="15" t="s">
        <v>38</v>
      </c>
      <c r="AD7" s="40">
        <v>222</v>
      </c>
      <c r="AE7" s="40">
        <v>13320</v>
      </c>
    </row>
    <row r="8" spans="1:34" s="16" customFormat="1" ht="50.1" customHeight="1">
      <c r="A8" s="148"/>
      <c r="B8" s="108"/>
      <c r="C8" s="14" t="s">
        <v>47</v>
      </c>
      <c r="D8" s="14" t="s">
        <v>48</v>
      </c>
      <c r="E8" s="15" t="s">
        <v>79</v>
      </c>
      <c r="F8" s="15">
        <v>63</v>
      </c>
      <c r="G8" s="15">
        <v>1890</v>
      </c>
      <c r="H8" s="108"/>
      <c r="I8" s="14" t="s">
        <v>132</v>
      </c>
      <c r="J8" s="14" t="s">
        <v>48</v>
      </c>
      <c r="K8" s="15" t="s">
        <v>46</v>
      </c>
      <c r="L8" s="15">
        <v>63</v>
      </c>
      <c r="M8" s="15">
        <v>1260</v>
      </c>
      <c r="N8" s="108"/>
      <c r="O8" s="14" t="s">
        <v>42</v>
      </c>
      <c r="P8" s="14" t="s">
        <v>35</v>
      </c>
      <c r="Q8" s="15" t="s">
        <v>174</v>
      </c>
      <c r="R8" s="15">
        <v>145</v>
      </c>
      <c r="S8" s="15">
        <v>5655</v>
      </c>
      <c r="T8" s="108"/>
      <c r="U8" s="14" t="s">
        <v>175</v>
      </c>
      <c r="V8" s="14" t="s">
        <v>176</v>
      </c>
      <c r="W8" s="17">
        <v>120</v>
      </c>
      <c r="X8" s="15">
        <v>88</v>
      </c>
      <c r="Y8" s="15">
        <f>X8*W8</f>
        <v>10560</v>
      </c>
      <c r="Z8" s="108"/>
      <c r="AA8" s="14" t="s">
        <v>43</v>
      </c>
      <c r="AB8" s="14" t="s">
        <v>44</v>
      </c>
      <c r="AC8" s="17">
        <v>35</v>
      </c>
      <c r="AD8" s="40">
        <v>88</v>
      </c>
      <c r="AE8" s="40">
        <f>AD8*AC8</f>
        <v>3080</v>
      </c>
    </row>
    <row r="9" spans="1:34" s="16" customFormat="1" ht="50.1" customHeight="1">
      <c r="A9" s="148"/>
      <c r="B9" s="108"/>
      <c r="C9" s="14" t="s">
        <v>200</v>
      </c>
      <c r="D9" s="14" t="s">
        <v>177</v>
      </c>
      <c r="E9" s="15" t="s">
        <v>178</v>
      </c>
      <c r="F9" s="15">
        <v>87</v>
      </c>
      <c r="G9" s="15">
        <v>2088</v>
      </c>
      <c r="H9" s="108"/>
      <c r="I9" s="14" t="s">
        <v>103</v>
      </c>
      <c r="J9" s="14" t="s">
        <v>124</v>
      </c>
      <c r="K9" s="15" t="s">
        <v>114</v>
      </c>
      <c r="L9" s="15">
        <v>97</v>
      </c>
      <c r="M9" s="15">
        <v>1746</v>
      </c>
      <c r="N9" s="108"/>
      <c r="O9" s="14" t="s">
        <v>47</v>
      </c>
      <c r="P9" s="14" t="s">
        <v>48</v>
      </c>
      <c r="Q9" s="17">
        <v>18</v>
      </c>
      <c r="R9" s="15">
        <v>63</v>
      </c>
      <c r="S9" s="15">
        <f>R9*Q9</f>
        <v>1134</v>
      </c>
      <c r="T9" s="108"/>
      <c r="U9" s="14" t="s">
        <v>50</v>
      </c>
      <c r="V9" s="14" t="s">
        <v>37</v>
      </c>
      <c r="W9" s="15" t="s">
        <v>41</v>
      </c>
      <c r="X9" s="15">
        <v>222</v>
      </c>
      <c r="Y9" s="15">
        <v>5550</v>
      </c>
      <c r="Z9" s="108"/>
      <c r="AA9" s="14" t="s">
        <v>49</v>
      </c>
      <c r="AB9" s="14" t="s">
        <v>37</v>
      </c>
      <c r="AC9" s="15" t="s">
        <v>41</v>
      </c>
      <c r="AD9" s="40">
        <v>205</v>
      </c>
      <c r="AE9" s="40">
        <v>5125</v>
      </c>
    </row>
    <row r="10" spans="1:34" s="16" customFormat="1" ht="50.1" customHeight="1">
      <c r="A10" s="148"/>
      <c r="B10" s="108"/>
      <c r="C10" s="14" t="s">
        <v>179</v>
      </c>
      <c r="D10" s="14" t="s">
        <v>180</v>
      </c>
      <c r="E10" s="15" t="s">
        <v>117</v>
      </c>
      <c r="F10" s="15">
        <v>65</v>
      </c>
      <c r="G10" s="15">
        <v>390</v>
      </c>
      <c r="H10" s="108"/>
      <c r="I10" s="14" t="s">
        <v>154</v>
      </c>
      <c r="J10" s="14" t="s">
        <v>180</v>
      </c>
      <c r="K10" s="15" t="s">
        <v>204</v>
      </c>
      <c r="L10" s="15">
        <v>65</v>
      </c>
      <c r="M10" s="15">
        <v>780</v>
      </c>
      <c r="N10" s="108"/>
      <c r="O10" s="14" t="s">
        <v>115</v>
      </c>
      <c r="P10" s="14" t="s">
        <v>181</v>
      </c>
      <c r="Q10" s="15" t="s">
        <v>46</v>
      </c>
      <c r="R10" s="15">
        <v>258</v>
      </c>
      <c r="S10" s="15">
        <v>5160</v>
      </c>
      <c r="T10" s="108"/>
      <c r="U10" s="14" t="s">
        <v>154</v>
      </c>
      <c r="V10" s="14" t="s">
        <v>180</v>
      </c>
      <c r="W10" s="15" t="s">
        <v>114</v>
      </c>
      <c r="X10" s="15">
        <v>65</v>
      </c>
      <c r="Y10" s="15">
        <v>1170</v>
      </c>
      <c r="Z10" s="108"/>
      <c r="AA10" s="14" t="s">
        <v>132</v>
      </c>
      <c r="AB10" s="14" t="s">
        <v>48</v>
      </c>
      <c r="AC10" s="15" t="s">
        <v>41</v>
      </c>
      <c r="AD10" s="40">
        <v>63</v>
      </c>
      <c r="AE10" s="40">
        <v>1575</v>
      </c>
    </row>
    <row r="11" spans="1:34" s="16" customFormat="1" ht="50.1" customHeight="1">
      <c r="A11" s="148"/>
      <c r="B11" s="108"/>
      <c r="C11" s="14" t="s">
        <v>67</v>
      </c>
      <c r="D11" s="14" t="s">
        <v>68</v>
      </c>
      <c r="E11" s="15" t="s">
        <v>66</v>
      </c>
      <c r="F11" s="15">
        <v>335</v>
      </c>
      <c r="G11" s="15">
        <v>1005</v>
      </c>
      <c r="H11" s="108"/>
      <c r="I11" s="14" t="s">
        <v>205</v>
      </c>
      <c r="J11" s="14" t="s">
        <v>110</v>
      </c>
      <c r="K11" s="15" t="s">
        <v>206</v>
      </c>
      <c r="L11" s="15">
        <v>155</v>
      </c>
      <c r="M11" s="15">
        <v>310</v>
      </c>
      <c r="N11" s="108"/>
      <c r="O11" s="14" t="s">
        <v>179</v>
      </c>
      <c r="P11" s="14" t="s">
        <v>180</v>
      </c>
      <c r="Q11" s="15" t="s">
        <v>80</v>
      </c>
      <c r="R11" s="15">
        <v>65</v>
      </c>
      <c r="S11" s="15">
        <v>650</v>
      </c>
      <c r="T11" s="108"/>
      <c r="U11" s="14" t="s">
        <v>132</v>
      </c>
      <c r="V11" s="14" t="s">
        <v>48</v>
      </c>
      <c r="W11" s="15" t="s">
        <v>55</v>
      </c>
      <c r="X11" s="15">
        <v>63</v>
      </c>
      <c r="Y11" s="15">
        <v>1008</v>
      </c>
      <c r="Z11" s="108"/>
      <c r="AA11" s="14" t="s">
        <v>59</v>
      </c>
      <c r="AB11" s="14" t="s">
        <v>181</v>
      </c>
      <c r="AC11" s="15" t="s">
        <v>55</v>
      </c>
      <c r="AD11" s="40">
        <v>131</v>
      </c>
      <c r="AE11" s="40">
        <v>2096</v>
      </c>
    </row>
    <row r="12" spans="1:34" s="16" customFormat="1" ht="50.1" customHeight="1">
      <c r="A12" s="148"/>
      <c r="B12" s="108"/>
      <c r="C12" s="14" t="s">
        <v>182</v>
      </c>
      <c r="D12" s="14" t="s">
        <v>53</v>
      </c>
      <c r="E12" s="15" t="s">
        <v>54</v>
      </c>
      <c r="F12" s="15">
        <v>225</v>
      </c>
      <c r="G12" s="15">
        <v>338</v>
      </c>
      <c r="H12" s="108"/>
      <c r="I12" s="14" t="s">
        <v>223</v>
      </c>
      <c r="J12" s="14" t="s">
        <v>53</v>
      </c>
      <c r="K12" s="15" t="s">
        <v>54</v>
      </c>
      <c r="L12" s="15">
        <v>225</v>
      </c>
      <c r="M12" s="15">
        <v>338</v>
      </c>
      <c r="N12" s="108"/>
      <c r="O12" s="14" t="s">
        <v>183</v>
      </c>
      <c r="P12" s="14" t="s">
        <v>57</v>
      </c>
      <c r="Q12" s="15" t="s">
        <v>118</v>
      </c>
      <c r="R12" s="15">
        <v>260</v>
      </c>
      <c r="S12" s="15">
        <v>1040</v>
      </c>
      <c r="T12" s="108"/>
      <c r="U12" s="14" t="s">
        <v>65</v>
      </c>
      <c r="V12" s="14" t="s">
        <v>53</v>
      </c>
      <c r="W12" s="15" t="s">
        <v>66</v>
      </c>
      <c r="X12" s="15">
        <v>205</v>
      </c>
      <c r="Y12" s="15">
        <v>615</v>
      </c>
      <c r="Z12" s="108"/>
      <c r="AA12" s="14" t="s">
        <v>65</v>
      </c>
      <c r="AB12" s="14" t="s">
        <v>53</v>
      </c>
      <c r="AC12" s="15" t="s">
        <v>60</v>
      </c>
      <c r="AD12" s="40">
        <v>205</v>
      </c>
      <c r="AE12" s="40">
        <v>410</v>
      </c>
    </row>
    <row r="13" spans="1:34" s="16" customFormat="1" ht="50.1" customHeight="1">
      <c r="A13" s="148"/>
      <c r="B13" s="108"/>
      <c r="C13" s="14" t="s">
        <v>69</v>
      </c>
      <c r="D13" s="14" t="s">
        <v>53</v>
      </c>
      <c r="E13" s="15" t="s">
        <v>70</v>
      </c>
      <c r="F13" s="15">
        <v>168</v>
      </c>
      <c r="G13" s="15">
        <v>50</v>
      </c>
      <c r="H13" s="108"/>
      <c r="I13" s="14" t="s">
        <v>143</v>
      </c>
      <c r="J13" s="14" t="s">
        <v>53</v>
      </c>
      <c r="K13" s="15" t="s">
        <v>54</v>
      </c>
      <c r="L13" s="15">
        <v>100</v>
      </c>
      <c r="M13" s="15">
        <v>150</v>
      </c>
      <c r="N13" s="108"/>
      <c r="O13" s="14" t="s">
        <v>67</v>
      </c>
      <c r="P13" s="14" t="s">
        <v>68</v>
      </c>
      <c r="Q13" s="15" t="s">
        <v>60</v>
      </c>
      <c r="R13" s="15">
        <v>335</v>
      </c>
      <c r="S13" s="15">
        <v>670</v>
      </c>
      <c r="T13" s="108"/>
      <c r="U13" s="14" t="s">
        <v>73</v>
      </c>
      <c r="V13" s="14" t="s">
        <v>74</v>
      </c>
      <c r="W13" s="15" t="s">
        <v>54</v>
      </c>
      <c r="X13" s="15">
        <v>660</v>
      </c>
      <c r="Y13" s="15">
        <v>990</v>
      </c>
      <c r="Z13" s="108"/>
      <c r="AA13" s="14" t="s">
        <v>71</v>
      </c>
      <c r="AB13" s="14" t="s">
        <v>72</v>
      </c>
      <c r="AC13" s="15" t="s">
        <v>54</v>
      </c>
      <c r="AD13" s="40">
        <v>1550</v>
      </c>
      <c r="AE13" s="40">
        <v>2325</v>
      </c>
    </row>
    <row r="14" spans="1:34" s="16" customFormat="1" ht="50.1" customHeight="1">
      <c r="A14" s="148"/>
      <c r="B14" s="108"/>
      <c r="C14" s="14" t="s">
        <v>218</v>
      </c>
      <c r="D14" s="14" t="s">
        <v>37</v>
      </c>
      <c r="E14" s="17">
        <v>35</v>
      </c>
      <c r="F14" s="18">
        <v>222</v>
      </c>
      <c r="G14" s="15">
        <f>F14*E14</f>
        <v>7770</v>
      </c>
      <c r="H14" s="108"/>
      <c r="I14" s="14" t="s">
        <v>224</v>
      </c>
      <c r="J14" s="14" t="s">
        <v>63</v>
      </c>
      <c r="K14" s="15" t="s">
        <v>64</v>
      </c>
      <c r="L14" s="15">
        <v>595</v>
      </c>
      <c r="M14" s="15">
        <v>595</v>
      </c>
      <c r="N14" s="108"/>
      <c r="O14" s="14" t="s">
        <v>83</v>
      </c>
      <c r="P14" s="14" t="s">
        <v>53</v>
      </c>
      <c r="Q14" s="15" t="s">
        <v>136</v>
      </c>
      <c r="R14" s="15">
        <v>225</v>
      </c>
      <c r="S14" s="15">
        <v>270</v>
      </c>
      <c r="T14" s="108"/>
      <c r="U14" s="14" t="s">
        <v>71</v>
      </c>
      <c r="V14" s="14" t="s">
        <v>72</v>
      </c>
      <c r="W14" s="15" t="s">
        <v>54</v>
      </c>
      <c r="X14" s="15">
        <v>1550</v>
      </c>
      <c r="Y14" s="15">
        <v>2325</v>
      </c>
      <c r="Z14" s="108"/>
      <c r="AA14" s="18"/>
      <c r="AB14" s="18"/>
      <c r="AC14" s="18"/>
      <c r="AD14" s="41"/>
      <c r="AE14" s="41"/>
    </row>
    <row r="15" spans="1:34" s="16" customFormat="1" ht="50.1" customHeight="1">
      <c r="A15" s="148"/>
      <c r="B15" s="108"/>
      <c r="C15" s="18"/>
      <c r="D15" s="18"/>
      <c r="E15" s="18"/>
      <c r="F15" s="18"/>
      <c r="G15" s="18"/>
      <c r="H15" s="108"/>
      <c r="I15" s="14" t="s">
        <v>225</v>
      </c>
      <c r="J15" s="14" t="s">
        <v>53</v>
      </c>
      <c r="K15" s="15" t="s">
        <v>70</v>
      </c>
      <c r="L15" s="15">
        <v>168</v>
      </c>
      <c r="M15" s="15">
        <v>50</v>
      </c>
      <c r="N15" s="108"/>
      <c r="O15" s="18"/>
      <c r="P15" s="18"/>
      <c r="Q15" s="18"/>
      <c r="R15" s="18"/>
      <c r="S15" s="18"/>
      <c r="T15" s="108"/>
      <c r="U15" s="18"/>
      <c r="V15" s="18"/>
      <c r="W15" s="18"/>
      <c r="X15" s="18"/>
      <c r="Y15" s="18"/>
      <c r="Z15" s="108"/>
      <c r="AA15" s="18"/>
      <c r="AB15" s="18"/>
      <c r="AC15" s="18"/>
      <c r="AD15" s="41"/>
      <c r="AE15" s="41"/>
    </row>
    <row r="16" spans="1:34" s="16" customFormat="1" ht="50.1" customHeight="1">
      <c r="A16" s="147" t="s">
        <v>9</v>
      </c>
      <c r="B16" s="107" t="s">
        <v>156</v>
      </c>
      <c r="C16" s="14" t="s">
        <v>109</v>
      </c>
      <c r="D16" s="14" t="s">
        <v>181</v>
      </c>
      <c r="E16" s="15" t="s">
        <v>134</v>
      </c>
      <c r="F16" s="15">
        <v>98</v>
      </c>
      <c r="G16" s="15">
        <v>3920</v>
      </c>
      <c r="H16" s="107" t="s">
        <v>26</v>
      </c>
      <c r="I16" s="14" t="s">
        <v>76</v>
      </c>
      <c r="J16" s="14" t="s">
        <v>77</v>
      </c>
      <c r="K16" s="17">
        <v>96</v>
      </c>
      <c r="L16" s="15">
        <v>77</v>
      </c>
      <c r="M16" s="15">
        <f>L16*K16</f>
        <v>7392</v>
      </c>
      <c r="N16" s="107" t="s">
        <v>162</v>
      </c>
      <c r="O16" s="14" t="s">
        <v>121</v>
      </c>
      <c r="P16" s="14" t="s">
        <v>75</v>
      </c>
      <c r="Q16" s="15" t="s">
        <v>38</v>
      </c>
      <c r="R16" s="15">
        <v>84</v>
      </c>
      <c r="S16" s="15">
        <v>5040</v>
      </c>
      <c r="T16" s="107" t="s">
        <v>163</v>
      </c>
      <c r="U16" s="14" t="s">
        <v>203</v>
      </c>
      <c r="V16" s="14" t="s">
        <v>35</v>
      </c>
      <c r="W16" s="15" t="s">
        <v>184</v>
      </c>
      <c r="X16" s="15">
        <v>142</v>
      </c>
      <c r="Y16" s="15">
        <v>34080</v>
      </c>
      <c r="Z16" s="107" t="s">
        <v>164</v>
      </c>
      <c r="AA16" s="14" t="s">
        <v>149</v>
      </c>
      <c r="AB16" s="14" t="s">
        <v>45</v>
      </c>
      <c r="AC16" s="15" t="s">
        <v>185</v>
      </c>
      <c r="AD16" s="40">
        <v>26</v>
      </c>
      <c r="AE16" s="40">
        <v>2080</v>
      </c>
    </row>
    <row r="17" spans="1:34" s="16" customFormat="1" ht="50.1" customHeight="1">
      <c r="A17" s="148"/>
      <c r="B17" s="108"/>
      <c r="C17" s="14" t="s">
        <v>186</v>
      </c>
      <c r="D17" s="14" t="s">
        <v>57</v>
      </c>
      <c r="E17" s="15" t="s">
        <v>178</v>
      </c>
      <c r="F17" s="15">
        <v>125</v>
      </c>
      <c r="G17" s="15">
        <v>3000</v>
      </c>
      <c r="H17" s="108"/>
      <c r="I17" s="18"/>
      <c r="J17" s="18"/>
      <c r="K17" s="18"/>
      <c r="L17" s="18"/>
      <c r="M17" s="18"/>
      <c r="N17" s="108"/>
      <c r="O17" s="14" t="s">
        <v>187</v>
      </c>
      <c r="P17" s="14" t="s">
        <v>75</v>
      </c>
      <c r="Q17" s="15" t="s">
        <v>188</v>
      </c>
      <c r="R17" s="15">
        <v>84</v>
      </c>
      <c r="S17" s="15">
        <v>4200</v>
      </c>
      <c r="T17" s="108"/>
      <c r="U17" s="14" t="s">
        <v>58</v>
      </c>
      <c r="V17" s="14" t="s">
        <v>53</v>
      </c>
      <c r="W17" s="15" t="s">
        <v>54</v>
      </c>
      <c r="X17" s="15">
        <v>100</v>
      </c>
      <c r="Y17" s="15">
        <v>150</v>
      </c>
      <c r="Z17" s="108"/>
      <c r="AA17" s="14" t="s">
        <v>227</v>
      </c>
      <c r="AB17" s="14" t="s">
        <v>226</v>
      </c>
      <c r="AC17" s="15" t="s">
        <v>32</v>
      </c>
      <c r="AD17" s="71">
        <v>238</v>
      </c>
      <c r="AE17" s="71">
        <v>3570</v>
      </c>
    </row>
    <row r="18" spans="1:34" s="16" customFormat="1" ht="50.1" customHeight="1">
      <c r="A18" s="148"/>
      <c r="B18" s="108"/>
      <c r="C18" s="14" t="s">
        <v>36</v>
      </c>
      <c r="D18" s="14" t="s">
        <v>37</v>
      </c>
      <c r="E18" s="17">
        <v>8</v>
      </c>
      <c r="F18" s="15">
        <v>222</v>
      </c>
      <c r="G18" s="15">
        <f>F18*E18</f>
        <v>1776</v>
      </c>
      <c r="H18" s="108"/>
      <c r="I18" s="18"/>
      <c r="J18" s="18"/>
      <c r="K18" s="18"/>
      <c r="L18" s="18"/>
      <c r="M18" s="18"/>
      <c r="N18" s="108"/>
      <c r="O18" s="14" t="s">
        <v>106</v>
      </c>
      <c r="P18" s="14" t="s">
        <v>181</v>
      </c>
      <c r="Q18" s="15" t="s">
        <v>80</v>
      </c>
      <c r="R18" s="15">
        <v>315</v>
      </c>
      <c r="S18" s="15">
        <v>3150</v>
      </c>
      <c r="T18" s="108"/>
      <c r="U18" s="14" t="s">
        <v>83</v>
      </c>
      <c r="V18" s="14" t="s">
        <v>53</v>
      </c>
      <c r="W18" s="15" t="s">
        <v>54</v>
      </c>
      <c r="X18" s="15">
        <v>225</v>
      </c>
      <c r="Y18" s="15">
        <v>338</v>
      </c>
      <c r="Z18" s="108"/>
      <c r="AA18" s="14" t="s">
        <v>179</v>
      </c>
      <c r="AB18" s="14" t="s">
        <v>180</v>
      </c>
      <c r="AC18" s="15" t="s">
        <v>52</v>
      </c>
      <c r="AD18" s="40">
        <v>65</v>
      </c>
      <c r="AE18" s="40">
        <v>520</v>
      </c>
    </row>
    <row r="19" spans="1:34" s="16" customFormat="1" ht="50.1" customHeight="1">
      <c r="A19" s="148"/>
      <c r="B19" s="108"/>
      <c r="C19" s="14" t="s">
        <v>179</v>
      </c>
      <c r="D19" s="14" t="s">
        <v>180</v>
      </c>
      <c r="E19" s="15" t="s">
        <v>61</v>
      </c>
      <c r="F19" s="15">
        <v>65</v>
      </c>
      <c r="G19" s="15">
        <v>260</v>
      </c>
      <c r="H19" s="108"/>
      <c r="I19" s="18"/>
      <c r="J19" s="18"/>
      <c r="K19" s="18"/>
      <c r="L19" s="18"/>
      <c r="M19" s="18"/>
      <c r="N19" s="108"/>
      <c r="O19" s="14" t="s">
        <v>179</v>
      </c>
      <c r="P19" s="14" t="s">
        <v>180</v>
      </c>
      <c r="Q19" s="15" t="s">
        <v>117</v>
      </c>
      <c r="R19" s="15">
        <v>65</v>
      </c>
      <c r="S19" s="15">
        <v>390</v>
      </c>
      <c r="T19" s="108"/>
      <c r="U19" s="14" t="s">
        <v>150</v>
      </c>
      <c r="V19" s="14" t="s">
        <v>126</v>
      </c>
      <c r="W19" s="15" t="s">
        <v>140</v>
      </c>
      <c r="X19" s="15">
        <v>210</v>
      </c>
      <c r="Y19" s="15">
        <v>210</v>
      </c>
      <c r="Z19" s="108"/>
      <c r="AA19" s="14" t="s">
        <v>81</v>
      </c>
      <c r="AB19" s="14" t="s">
        <v>82</v>
      </c>
      <c r="AC19" s="17">
        <v>3</v>
      </c>
      <c r="AD19" s="40">
        <v>115</v>
      </c>
      <c r="AE19" s="40">
        <f>AD19*AC19</f>
        <v>345</v>
      </c>
    </row>
    <row r="20" spans="1:34" s="16" customFormat="1" ht="50.1" customHeight="1">
      <c r="A20" s="148"/>
      <c r="B20" s="108"/>
      <c r="C20" s="14" t="s">
        <v>190</v>
      </c>
      <c r="D20" s="14" t="s">
        <v>82</v>
      </c>
      <c r="E20" s="15" t="s">
        <v>61</v>
      </c>
      <c r="F20" s="15">
        <v>115</v>
      </c>
      <c r="G20" s="15">
        <v>460</v>
      </c>
      <c r="H20" s="108"/>
      <c r="I20" s="18"/>
      <c r="J20" s="18"/>
      <c r="K20" s="18"/>
      <c r="L20" s="18"/>
      <c r="M20" s="18"/>
      <c r="N20" s="108"/>
      <c r="O20" s="14" t="s">
        <v>190</v>
      </c>
      <c r="P20" s="14" t="s">
        <v>82</v>
      </c>
      <c r="Q20" s="17">
        <v>9</v>
      </c>
      <c r="R20" s="15">
        <v>115</v>
      </c>
      <c r="S20" s="15">
        <f>R20*Q20</f>
        <v>1035</v>
      </c>
      <c r="T20" s="108"/>
      <c r="U20" s="18"/>
      <c r="V20" s="18"/>
      <c r="W20" s="18"/>
      <c r="X20" s="18"/>
      <c r="Y20" s="18"/>
      <c r="Z20" s="108"/>
      <c r="AA20" s="14" t="s">
        <v>83</v>
      </c>
      <c r="AB20" s="14" t="s">
        <v>53</v>
      </c>
      <c r="AC20" s="15" t="s">
        <v>54</v>
      </c>
      <c r="AD20" s="40">
        <v>225</v>
      </c>
      <c r="AE20" s="40">
        <v>338</v>
      </c>
    </row>
    <row r="21" spans="1:34" s="16" customFormat="1" ht="50.1" customHeight="1">
      <c r="A21" s="148"/>
      <c r="B21" s="108"/>
      <c r="C21" s="14" t="s">
        <v>71</v>
      </c>
      <c r="D21" s="14" t="s">
        <v>72</v>
      </c>
      <c r="E21" s="15" t="s">
        <v>136</v>
      </c>
      <c r="F21" s="15">
        <v>1550</v>
      </c>
      <c r="G21" s="15">
        <v>1860</v>
      </c>
      <c r="H21" s="108"/>
      <c r="I21" s="18"/>
      <c r="J21" s="18"/>
      <c r="K21" s="18"/>
      <c r="L21" s="18"/>
      <c r="M21" s="18"/>
      <c r="N21" s="108"/>
      <c r="O21" s="14" t="s">
        <v>83</v>
      </c>
      <c r="P21" s="14" t="s">
        <v>53</v>
      </c>
      <c r="Q21" s="15" t="s">
        <v>54</v>
      </c>
      <c r="R21" s="15">
        <v>225</v>
      </c>
      <c r="S21" s="15">
        <v>338</v>
      </c>
      <c r="T21" s="108"/>
      <c r="U21" s="18"/>
      <c r="V21" s="18"/>
      <c r="W21" s="18"/>
      <c r="X21" s="18"/>
      <c r="Y21" s="18"/>
      <c r="Z21" s="108"/>
      <c r="AA21" s="14" t="s">
        <v>125</v>
      </c>
      <c r="AB21" s="14" t="s">
        <v>126</v>
      </c>
      <c r="AC21" s="15" t="s">
        <v>122</v>
      </c>
      <c r="AD21" s="40">
        <v>160</v>
      </c>
      <c r="AE21" s="40">
        <v>160</v>
      </c>
    </row>
    <row r="22" spans="1:34" s="16" customFormat="1" ht="50.1" customHeight="1">
      <c r="A22" s="147" t="s">
        <v>10</v>
      </c>
      <c r="B22" s="113" t="s">
        <v>84</v>
      </c>
      <c r="C22" s="80" t="s">
        <v>216</v>
      </c>
      <c r="D22" s="80" t="s">
        <v>98</v>
      </c>
      <c r="E22" s="15" t="s">
        <v>111</v>
      </c>
      <c r="F22" s="15">
        <v>20</v>
      </c>
      <c r="G22" s="15">
        <v>2600</v>
      </c>
      <c r="H22" s="113" t="s">
        <v>84</v>
      </c>
      <c r="I22" s="80" t="s">
        <v>129</v>
      </c>
      <c r="J22" s="80" t="s">
        <v>98</v>
      </c>
      <c r="K22" s="15" t="s">
        <v>111</v>
      </c>
      <c r="L22" s="15">
        <v>20</v>
      </c>
      <c r="M22" s="15">
        <v>2600</v>
      </c>
      <c r="N22" s="113" t="s">
        <v>84</v>
      </c>
      <c r="O22" s="80" t="s">
        <v>112</v>
      </c>
      <c r="P22" s="80" t="s">
        <v>99</v>
      </c>
      <c r="Q22" s="15" t="s">
        <v>111</v>
      </c>
      <c r="R22" s="15">
        <v>20</v>
      </c>
      <c r="S22" s="15">
        <v>2600</v>
      </c>
      <c r="T22" s="107"/>
      <c r="U22" s="18"/>
      <c r="V22" s="18"/>
      <c r="W22" s="18"/>
      <c r="X22" s="18"/>
      <c r="Y22" s="18"/>
      <c r="Z22" s="113" t="s">
        <v>84</v>
      </c>
      <c r="AA22" s="80" t="s">
        <v>202</v>
      </c>
      <c r="AB22" s="80" t="s">
        <v>98</v>
      </c>
      <c r="AC22" s="15" t="s">
        <v>111</v>
      </c>
      <c r="AD22" s="35">
        <v>20</v>
      </c>
      <c r="AE22" s="35">
        <v>2600</v>
      </c>
    </row>
    <row r="23" spans="1:34" s="16" customFormat="1" ht="50.1" customHeight="1">
      <c r="A23" s="148"/>
      <c r="B23" s="99"/>
      <c r="C23" s="14" t="s">
        <v>85</v>
      </c>
      <c r="D23" s="14" t="s">
        <v>53</v>
      </c>
      <c r="E23" s="15" t="s">
        <v>54</v>
      </c>
      <c r="F23" s="15">
        <v>100</v>
      </c>
      <c r="G23" s="15">
        <v>150</v>
      </c>
      <c r="H23" s="99"/>
      <c r="I23" s="14" t="s">
        <v>85</v>
      </c>
      <c r="J23" s="14" t="s">
        <v>53</v>
      </c>
      <c r="K23" s="15" t="s">
        <v>54</v>
      </c>
      <c r="L23" s="15">
        <v>100</v>
      </c>
      <c r="M23" s="15">
        <v>150</v>
      </c>
      <c r="N23" s="99"/>
      <c r="O23" s="14" t="s">
        <v>85</v>
      </c>
      <c r="P23" s="14" t="s">
        <v>53</v>
      </c>
      <c r="Q23" s="15" t="s">
        <v>54</v>
      </c>
      <c r="R23" s="15">
        <v>100</v>
      </c>
      <c r="S23" s="15">
        <v>150</v>
      </c>
      <c r="T23" s="108"/>
      <c r="U23" s="18"/>
      <c r="V23" s="18"/>
      <c r="W23" s="18"/>
      <c r="X23" s="18"/>
      <c r="Y23" s="18"/>
      <c r="Z23" s="99"/>
      <c r="AA23" s="14" t="s">
        <v>85</v>
      </c>
      <c r="AB23" s="14" t="s">
        <v>53</v>
      </c>
      <c r="AC23" s="15" t="s">
        <v>54</v>
      </c>
      <c r="AD23" s="40">
        <v>100</v>
      </c>
      <c r="AE23" s="40">
        <v>150</v>
      </c>
    </row>
    <row r="24" spans="1:34" s="16" customFormat="1" ht="50.1" customHeight="1">
      <c r="A24" s="147" t="s">
        <v>11</v>
      </c>
      <c r="B24" s="107" t="s">
        <v>157</v>
      </c>
      <c r="C24" s="14" t="s">
        <v>191</v>
      </c>
      <c r="D24" s="14" t="s">
        <v>192</v>
      </c>
      <c r="E24" s="17">
        <v>30</v>
      </c>
      <c r="F24" s="15">
        <v>65</v>
      </c>
      <c r="G24" s="15">
        <f>F24*E24</f>
        <v>1950</v>
      </c>
      <c r="H24" s="107" t="s">
        <v>160</v>
      </c>
      <c r="I24" s="14" t="s">
        <v>119</v>
      </c>
      <c r="J24" s="14" t="s">
        <v>181</v>
      </c>
      <c r="K24" s="15" t="s">
        <v>46</v>
      </c>
      <c r="L24" s="15">
        <v>46</v>
      </c>
      <c r="M24" s="15">
        <v>920</v>
      </c>
      <c r="N24" s="107" t="s">
        <v>28</v>
      </c>
      <c r="O24" s="14" t="s">
        <v>137</v>
      </c>
      <c r="P24" s="14" t="s">
        <v>86</v>
      </c>
      <c r="Q24" s="15" t="s">
        <v>151</v>
      </c>
      <c r="R24" s="15">
        <v>215</v>
      </c>
      <c r="S24" s="15">
        <v>9675</v>
      </c>
      <c r="T24" s="107" t="s">
        <v>29</v>
      </c>
      <c r="U24" s="14" t="s">
        <v>128</v>
      </c>
      <c r="V24" s="14" t="s">
        <v>181</v>
      </c>
      <c r="W24" s="15" t="s">
        <v>46</v>
      </c>
      <c r="X24" s="15">
        <v>98</v>
      </c>
      <c r="Y24" s="15">
        <v>1960</v>
      </c>
      <c r="Z24" s="107" t="s">
        <v>165</v>
      </c>
      <c r="AA24" s="14" t="s">
        <v>193</v>
      </c>
      <c r="AB24" s="14" t="s">
        <v>44</v>
      </c>
      <c r="AC24" s="15" t="s">
        <v>78</v>
      </c>
      <c r="AD24" s="40">
        <v>165</v>
      </c>
      <c r="AE24" s="40">
        <v>2475</v>
      </c>
    </row>
    <row r="25" spans="1:34" s="16" customFormat="1" ht="50.1" customHeight="1">
      <c r="A25" s="148"/>
      <c r="B25" s="108"/>
      <c r="C25" s="14" t="s">
        <v>127</v>
      </c>
      <c r="D25" s="14" t="s">
        <v>35</v>
      </c>
      <c r="E25" s="17">
        <v>21</v>
      </c>
      <c r="F25" s="15">
        <v>225</v>
      </c>
      <c r="G25" s="15">
        <f>F25*E25</f>
        <v>4725</v>
      </c>
      <c r="H25" s="108"/>
      <c r="I25" s="14" t="s">
        <v>175</v>
      </c>
      <c r="J25" s="14" t="s">
        <v>176</v>
      </c>
      <c r="K25" s="15" t="s">
        <v>32</v>
      </c>
      <c r="L25" s="15">
        <v>88</v>
      </c>
      <c r="M25" s="15">
        <v>1320</v>
      </c>
      <c r="N25" s="108"/>
      <c r="O25" s="14" t="s">
        <v>152</v>
      </c>
      <c r="P25" s="14" t="s">
        <v>133</v>
      </c>
      <c r="Q25" s="17">
        <v>12</v>
      </c>
      <c r="R25" s="15">
        <v>95</v>
      </c>
      <c r="S25" s="15">
        <f>R25*Q25</f>
        <v>1140</v>
      </c>
      <c r="T25" s="108"/>
      <c r="U25" s="14" t="s">
        <v>221</v>
      </c>
      <c r="V25" s="14" t="s">
        <v>139</v>
      </c>
      <c r="W25" s="15" t="s">
        <v>56</v>
      </c>
      <c r="X25" s="15">
        <v>268</v>
      </c>
      <c r="Y25" s="15">
        <v>3216</v>
      </c>
      <c r="Z25" s="108"/>
      <c r="AA25" s="14" t="s">
        <v>194</v>
      </c>
      <c r="AB25" s="14" t="s">
        <v>57</v>
      </c>
      <c r="AC25" s="15" t="s">
        <v>56</v>
      </c>
      <c r="AD25" s="40">
        <v>75</v>
      </c>
      <c r="AE25" s="40">
        <v>900</v>
      </c>
    </row>
    <row r="26" spans="1:34" s="16" customFormat="1" ht="50.1" customHeight="1">
      <c r="A26" s="148"/>
      <c r="B26" s="108"/>
      <c r="C26" s="14" t="s">
        <v>195</v>
      </c>
      <c r="D26" s="14" t="s">
        <v>74</v>
      </c>
      <c r="E26" s="15" t="s">
        <v>140</v>
      </c>
      <c r="F26" s="15">
        <v>120</v>
      </c>
      <c r="G26" s="15">
        <v>120</v>
      </c>
      <c r="H26" s="108"/>
      <c r="I26" s="14" t="s">
        <v>47</v>
      </c>
      <c r="J26" s="14" t="s">
        <v>48</v>
      </c>
      <c r="K26" s="15" t="s">
        <v>56</v>
      </c>
      <c r="L26" s="15">
        <v>63</v>
      </c>
      <c r="M26" s="15">
        <v>756</v>
      </c>
      <c r="N26" s="108"/>
      <c r="O26" s="18"/>
      <c r="P26" s="18"/>
      <c r="Q26" s="18"/>
      <c r="R26" s="18"/>
      <c r="S26" s="18"/>
      <c r="T26" s="108"/>
      <c r="U26" s="14" t="s">
        <v>76</v>
      </c>
      <c r="V26" s="14" t="s">
        <v>77</v>
      </c>
      <c r="W26" s="15" t="s">
        <v>80</v>
      </c>
      <c r="X26" s="15">
        <v>77</v>
      </c>
      <c r="Y26" s="15">
        <v>770</v>
      </c>
      <c r="Z26" s="108"/>
      <c r="AA26" s="14" t="s">
        <v>222</v>
      </c>
      <c r="AB26" s="14" t="s">
        <v>31</v>
      </c>
      <c r="AC26" s="15" t="s">
        <v>56</v>
      </c>
      <c r="AD26" s="40">
        <v>108</v>
      </c>
      <c r="AE26" s="40">
        <v>1296</v>
      </c>
    </row>
    <row r="27" spans="1:34" s="16" customFormat="1" ht="50.1" customHeight="1">
      <c r="A27" s="148"/>
      <c r="B27" s="108"/>
      <c r="C27" s="14" t="s">
        <v>92</v>
      </c>
      <c r="D27" s="14" t="s">
        <v>93</v>
      </c>
      <c r="E27" s="15" t="s">
        <v>140</v>
      </c>
      <c r="F27" s="15">
        <v>290</v>
      </c>
      <c r="G27" s="15">
        <v>290</v>
      </c>
      <c r="H27" s="108"/>
      <c r="I27" s="14" t="s">
        <v>115</v>
      </c>
      <c r="J27" s="14" t="s">
        <v>181</v>
      </c>
      <c r="K27" s="15" t="s">
        <v>56</v>
      </c>
      <c r="L27" s="15">
        <v>258</v>
      </c>
      <c r="M27" s="15">
        <v>3096</v>
      </c>
      <c r="N27" s="108"/>
      <c r="O27" s="18"/>
      <c r="P27" s="18"/>
      <c r="Q27" s="18"/>
      <c r="R27" s="18"/>
      <c r="S27" s="18"/>
      <c r="T27" s="108"/>
      <c r="U27" s="14" t="s">
        <v>87</v>
      </c>
      <c r="V27" s="14" t="s">
        <v>37</v>
      </c>
      <c r="W27" s="15" t="s">
        <v>52</v>
      </c>
      <c r="X27" s="15">
        <v>60</v>
      </c>
      <c r="Y27" s="15">
        <v>480</v>
      </c>
      <c r="Z27" s="108"/>
      <c r="AA27" s="14" t="s">
        <v>197</v>
      </c>
      <c r="AB27" s="14" t="s">
        <v>198</v>
      </c>
      <c r="AC27" s="15" t="s">
        <v>138</v>
      </c>
      <c r="AD27" s="40">
        <v>60</v>
      </c>
      <c r="AE27" s="40">
        <v>540</v>
      </c>
    </row>
    <row r="28" spans="1:34" s="16" customFormat="1" ht="50.1" customHeight="1">
      <c r="A28" s="148"/>
      <c r="B28" s="108"/>
      <c r="C28" s="18"/>
      <c r="D28" s="18"/>
      <c r="E28" s="18"/>
      <c r="F28" s="18"/>
      <c r="G28" s="18"/>
      <c r="H28" s="108"/>
      <c r="I28" s="14" t="s">
        <v>87</v>
      </c>
      <c r="J28" s="14" t="s">
        <v>37</v>
      </c>
      <c r="K28" s="15" t="s">
        <v>52</v>
      </c>
      <c r="L28" s="15">
        <v>60</v>
      </c>
      <c r="M28" s="15">
        <v>480</v>
      </c>
      <c r="N28" s="108"/>
      <c r="O28" s="18"/>
      <c r="P28" s="18"/>
      <c r="Q28" s="18"/>
      <c r="R28" s="18"/>
      <c r="S28" s="18"/>
      <c r="T28" s="108"/>
      <c r="U28" s="14" t="s">
        <v>141</v>
      </c>
      <c r="V28" s="14" t="s">
        <v>94</v>
      </c>
      <c r="W28" s="15" t="s">
        <v>116</v>
      </c>
      <c r="X28" s="15">
        <v>150</v>
      </c>
      <c r="Y28" s="15">
        <v>900</v>
      </c>
      <c r="Z28" s="108"/>
      <c r="AA28" s="14" t="s">
        <v>88</v>
      </c>
      <c r="AB28" s="14" t="s">
        <v>89</v>
      </c>
      <c r="AC28" s="15" t="s">
        <v>90</v>
      </c>
      <c r="AD28" s="40">
        <v>1080</v>
      </c>
      <c r="AE28" s="40">
        <v>2160</v>
      </c>
    </row>
    <row r="29" spans="1:34" s="16" customFormat="1" ht="50.1" customHeight="1">
      <c r="A29" s="148"/>
      <c r="B29" s="108"/>
      <c r="C29" s="18"/>
      <c r="D29" s="18"/>
      <c r="E29" s="18"/>
      <c r="F29" s="18"/>
      <c r="G29" s="18"/>
      <c r="H29" s="108"/>
      <c r="I29" s="18"/>
      <c r="J29" s="18"/>
      <c r="K29" s="18"/>
      <c r="L29" s="18"/>
      <c r="M29" s="18"/>
      <c r="N29" s="108"/>
      <c r="O29" s="18"/>
      <c r="P29" s="18"/>
      <c r="Q29" s="18"/>
      <c r="R29" s="18"/>
      <c r="S29" s="18"/>
      <c r="T29" s="108"/>
      <c r="U29" s="14" t="s">
        <v>179</v>
      </c>
      <c r="V29" s="14" t="s">
        <v>180</v>
      </c>
      <c r="W29" s="15" t="s">
        <v>91</v>
      </c>
      <c r="X29" s="15">
        <v>65</v>
      </c>
      <c r="Y29" s="15">
        <v>325</v>
      </c>
      <c r="Z29" s="108"/>
      <c r="AA29" s="18"/>
      <c r="AB29" s="18"/>
      <c r="AC29" s="18"/>
      <c r="AD29" s="41"/>
      <c r="AE29" s="41"/>
    </row>
    <row r="30" spans="1:34" s="16" customFormat="1" ht="50.1" customHeight="1">
      <c r="A30" s="148"/>
      <c r="B30" s="108"/>
      <c r="C30" s="18"/>
      <c r="D30" s="18"/>
      <c r="E30" s="18"/>
      <c r="F30" s="18"/>
      <c r="G30" s="18"/>
      <c r="H30" s="108"/>
      <c r="I30" s="18"/>
      <c r="J30" s="18"/>
      <c r="K30" s="18"/>
      <c r="L30" s="18"/>
      <c r="M30" s="18"/>
      <c r="N30" s="108"/>
      <c r="O30" s="18"/>
      <c r="P30" s="18"/>
      <c r="Q30" s="18"/>
      <c r="R30" s="18"/>
      <c r="S30" s="18"/>
      <c r="T30" s="108"/>
      <c r="U30" s="14" t="s">
        <v>135</v>
      </c>
      <c r="V30" s="14" t="s">
        <v>74</v>
      </c>
      <c r="W30" s="15" t="s">
        <v>90</v>
      </c>
      <c r="X30" s="15">
        <v>195</v>
      </c>
      <c r="Y30" s="15">
        <v>390</v>
      </c>
      <c r="Z30" s="108"/>
      <c r="AA30" s="18"/>
      <c r="AB30" s="18"/>
      <c r="AC30" s="18"/>
      <c r="AD30" s="41"/>
      <c r="AE30" s="41"/>
    </row>
    <row r="31" spans="1:34" s="16" customFormat="1" ht="50.1" customHeight="1">
      <c r="A31" s="42" t="s">
        <v>12</v>
      </c>
      <c r="B31" s="38"/>
      <c r="C31" s="41"/>
      <c r="D31" s="41"/>
      <c r="E31" s="41"/>
      <c r="F31" s="41"/>
      <c r="G31" s="41"/>
      <c r="H31" s="38" t="s">
        <v>12</v>
      </c>
      <c r="I31" s="39" t="s">
        <v>228</v>
      </c>
      <c r="J31" s="41" t="s">
        <v>230</v>
      </c>
      <c r="K31" s="46">
        <v>1569</v>
      </c>
      <c r="L31" s="45">
        <v>14.5</v>
      </c>
      <c r="M31" s="47">
        <f>L31*K31</f>
        <v>22750.5</v>
      </c>
      <c r="N31" s="73" t="s">
        <v>199</v>
      </c>
      <c r="O31" s="39" t="s">
        <v>95</v>
      </c>
      <c r="P31" s="39" t="s">
        <v>96</v>
      </c>
      <c r="Q31" s="81">
        <v>1539</v>
      </c>
      <c r="R31" s="40">
        <v>10</v>
      </c>
      <c r="S31" s="40">
        <f>R31*Q31</f>
        <v>15390</v>
      </c>
      <c r="T31" s="38" t="s">
        <v>12</v>
      </c>
      <c r="U31" s="39" t="s">
        <v>229</v>
      </c>
      <c r="V31" s="41" t="s">
        <v>113</v>
      </c>
      <c r="W31" s="46">
        <v>1569</v>
      </c>
      <c r="X31" s="45">
        <v>13</v>
      </c>
      <c r="Y31" s="47">
        <f>X31*W31</f>
        <v>20397</v>
      </c>
      <c r="Z31" s="38"/>
      <c r="AA31" s="41"/>
      <c r="AB31" s="41"/>
      <c r="AC31" s="41"/>
      <c r="AD31" s="41"/>
      <c r="AE31" s="41"/>
    </row>
    <row r="32" spans="1:34" s="26" customFormat="1" ht="50.1" customHeight="1">
      <c r="A32" s="124" t="s">
        <v>15</v>
      </c>
      <c r="B32" s="127"/>
      <c r="C32" s="122" t="s">
        <v>16</v>
      </c>
      <c r="D32" s="123"/>
      <c r="E32" s="23">
        <v>7</v>
      </c>
      <c r="F32" s="24"/>
      <c r="G32" s="24"/>
      <c r="H32" s="127"/>
      <c r="I32" s="122" t="s">
        <v>16</v>
      </c>
      <c r="J32" s="123"/>
      <c r="K32" s="25">
        <v>5.7</v>
      </c>
      <c r="L32" s="24"/>
      <c r="M32" s="24"/>
      <c r="N32" s="127"/>
      <c r="O32" s="122" t="s">
        <v>16</v>
      </c>
      <c r="P32" s="123"/>
      <c r="Q32" s="25">
        <v>5.8</v>
      </c>
      <c r="R32" s="7"/>
      <c r="S32" s="7"/>
      <c r="T32" s="127"/>
      <c r="U32" s="122" t="s">
        <v>16</v>
      </c>
      <c r="V32" s="123"/>
      <c r="W32" s="25">
        <v>5.2</v>
      </c>
      <c r="X32" s="7"/>
      <c r="Y32" s="7"/>
      <c r="Z32" s="127"/>
      <c r="AA32" s="122" t="s">
        <v>16</v>
      </c>
      <c r="AB32" s="123"/>
      <c r="AC32" s="25">
        <v>6.3</v>
      </c>
      <c r="AD32" s="7"/>
      <c r="AE32" s="7"/>
      <c r="AF32" s="120"/>
      <c r="AG32" s="121"/>
      <c r="AH32" s="121"/>
    </row>
    <row r="33" spans="1:34" s="26" customFormat="1" ht="50.1" customHeight="1">
      <c r="A33" s="125"/>
      <c r="B33" s="128"/>
      <c r="C33" s="122" t="s">
        <v>17</v>
      </c>
      <c r="D33" s="123"/>
      <c r="E33" s="23">
        <v>2.1</v>
      </c>
      <c r="F33" s="24"/>
      <c r="G33" s="24"/>
      <c r="H33" s="128"/>
      <c r="I33" s="122" t="s">
        <v>17</v>
      </c>
      <c r="J33" s="123"/>
      <c r="K33" s="25">
        <v>2.2999999999999998</v>
      </c>
      <c r="L33" s="24"/>
      <c r="M33" s="24"/>
      <c r="N33" s="128"/>
      <c r="O33" s="122" t="s">
        <v>17</v>
      </c>
      <c r="P33" s="123"/>
      <c r="Q33" s="25">
        <v>2.2000000000000002</v>
      </c>
      <c r="R33" s="7"/>
      <c r="S33" s="7"/>
      <c r="T33" s="128"/>
      <c r="U33" s="122" t="s">
        <v>17</v>
      </c>
      <c r="V33" s="123"/>
      <c r="W33" s="25">
        <v>3</v>
      </c>
      <c r="X33" s="7"/>
      <c r="Y33" s="7"/>
      <c r="Z33" s="128"/>
      <c r="AA33" s="122" t="s">
        <v>17</v>
      </c>
      <c r="AB33" s="123"/>
      <c r="AC33" s="25">
        <v>2.5</v>
      </c>
      <c r="AD33" s="7"/>
      <c r="AE33" s="7"/>
      <c r="AF33" s="120"/>
      <c r="AG33" s="121"/>
      <c r="AH33" s="121"/>
    </row>
    <row r="34" spans="1:34" s="26" customFormat="1" ht="50.1" customHeight="1">
      <c r="A34" s="125"/>
      <c r="B34" s="128"/>
      <c r="C34" s="122" t="s">
        <v>18</v>
      </c>
      <c r="D34" s="123"/>
      <c r="E34" s="23">
        <v>1.4</v>
      </c>
      <c r="F34" s="24"/>
      <c r="G34" s="24"/>
      <c r="H34" s="128"/>
      <c r="I34" s="122" t="s">
        <v>18</v>
      </c>
      <c r="J34" s="123"/>
      <c r="K34" s="25">
        <v>1.4</v>
      </c>
      <c r="L34" s="24"/>
      <c r="M34" s="24"/>
      <c r="N34" s="128"/>
      <c r="O34" s="122" t="s">
        <v>18</v>
      </c>
      <c r="P34" s="123"/>
      <c r="Q34" s="25">
        <v>2</v>
      </c>
      <c r="R34" s="7"/>
      <c r="S34" s="7"/>
      <c r="T34" s="128"/>
      <c r="U34" s="122" t="s">
        <v>18</v>
      </c>
      <c r="V34" s="123"/>
      <c r="W34" s="25">
        <v>1.1000000000000001</v>
      </c>
      <c r="X34" s="7"/>
      <c r="Y34" s="7"/>
      <c r="Z34" s="128"/>
      <c r="AA34" s="122" t="s">
        <v>18</v>
      </c>
      <c r="AB34" s="123"/>
      <c r="AC34" s="25">
        <v>1.7</v>
      </c>
      <c r="AD34" s="7"/>
      <c r="AE34" s="7"/>
    </row>
    <row r="35" spans="1:34" s="26" customFormat="1" ht="50.1" customHeight="1">
      <c r="A35" s="125"/>
      <c r="B35" s="128"/>
      <c r="C35" s="122" t="s">
        <v>19</v>
      </c>
      <c r="D35" s="123"/>
      <c r="E35" s="23"/>
      <c r="F35" s="24"/>
      <c r="G35" s="24"/>
      <c r="H35" s="128"/>
      <c r="I35" s="122" t="s">
        <v>19</v>
      </c>
      <c r="J35" s="123"/>
      <c r="K35" s="25">
        <v>1</v>
      </c>
      <c r="L35" s="24"/>
      <c r="M35" s="24"/>
      <c r="N35" s="128"/>
      <c r="O35" s="122" t="s">
        <v>19</v>
      </c>
      <c r="P35" s="123"/>
      <c r="Q35" s="25"/>
      <c r="R35" s="7"/>
      <c r="S35" s="7"/>
      <c r="T35" s="128"/>
      <c r="U35" s="122" t="s">
        <v>19</v>
      </c>
      <c r="V35" s="123"/>
      <c r="W35" s="25">
        <v>1</v>
      </c>
      <c r="X35" s="7"/>
      <c r="Y35" s="7"/>
      <c r="Z35" s="128"/>
      <c r="AA35" s="122" t="s">
        <v>19</v>
      </c>
      <c r="AB35" s="123"/>
      <c r="AC35" s="25"/>
      <c r="AD35" s="7"/>
      <c r="AE35" s="7"/>
    </row>
    <row r="36" spans="1:34" s="26" customFormat="1" ht="50.1" customHeight="1">
      <c r="A36" s="125"/>
      <c r="B36" s="128"/>
      <c r="C36" s="122" t="s">
        <v>20</v>
      </c>
      <c r="D36" s="123"/>
      <c r="E36" s="23"/>
      <c r="F36" s="24"/>
      <c r="G36" s="24"/>
      <c r="H36" s="128"/>
      <c r="I36" s="122" t="s">
        <v>20</v>
      </c>
      <c r="J36" s="123"/>
      <c r="K36" s="23"/>
      <c r="L36" s="24"/>
      <c r="M36" s="24"/>
      <c r="N36" s="128"/>
      <c r="O36" s="122" t="s">
        <v>21</v>
      </c>
      <c r="P36" s="123"/>
      <c r="Q36" s="25">
        <v>0.8</v>
      </c>
      <c r="R36" s="7"/>
      <c r="S36" s="7"/>
      <c r="T36" s="128"/>
      <c r="U36" s="122" t="s">
        <v>20</v>
      </c>
      <c r="V36" s="123"/>
      <c r="W36" s="25"/>
      <c r="X36" s="7"/>
      <c r="Y36" s="7"/>
      <c r="Z36" s="128"/>
      <c r="AA36" s="122" t="s">
        <v>20</v>
      </c>
      <c r="AB36" s="123"/>
      <c r="AC36" s="25"/>
      <c r="AD36" s="7"/>
      <c r="AE36" s="7"/>
    </row>
    <row r="37" spans="1:34" s="26" customFormat="1" ht="50.1" customHeight="1">
      <c r="A37" s="125"/>
      <c r="B37" s="128"/>
      <c r="C37" s="122" t="s">
        <v>22</v>
      </c>
      <c r="D37" s="123"/>
      <c r="E37" s="25">
        <v>3</v>
      </c>
      <c r="F37" s="24"/>
      <c r="G37" s="24"/>
      <c r="H37" s="128"/>
      <c r="I37" s="122" t="s">
        <v>22</v>
      </c>
      <c r="J37" s="123"/>
      <c r="K37" s="25">
        <v>3</v>
      </c>
      <c r="L37" s="24"/>
      <c r="M37" s="24"/>
      <c r="N37" s="128"/>
      <c r="O37" s="122" t="s">
        <v>22</v>
      </c>
      <c r="P37" s="123"/>
      <c r="Q37" s="25">
        <v>3</v>
      </c>
      <c r="R37" s="7"/>
      <c r="S37" s="7"/>
      <c r="T37" s="128"/>
      <c r="U37" s="122" t="s">
        <v>22</v>
      </c>
      <c r="V37" s="123"/>
      <c r="W37" s="25">
        <v>3</v>
      </c>
      <c r="X37" s="7"/>
      <c r="Y37" s="7"/>
      <c r="Z37" s="128"/>
      <c r="AA37" s="122" t="s">
        <v>22</v>
      </c>
      <c r="AB37" s="123"/>
      <c r="AC37" s="25">
        <v>2.5</v>
      </c>
      <c r="AD37" s="7"/>
      <c r="AE37" s="7"/>
    </row>
    <row r="38" spans="1:34" s="26" customFormat="1" ht="50.1" customHeight="1">
      <c r="A38" s="126"/>
      <c r="B38" s="129"/>
      <c r="C38" s="122" t="s">
        <v>23</v>
      </c>
      <c r="D38" s="123"/>
      <c r="E38" s="27">
        <f>E32*70+E33*75+E34*25+E35*60+E37*45+E36*150</f>
        <v>817.5</v>
      </c>
      <c r="F38" s="24"/>
      <c r="G38" s="24"/>
      <c r="H38" s="129"/>
      <c r="I38" s="122" t="s">
        <v>23</v>
      </c>
      <c r="J38" s="123"/>
      <c r="K38" s="27">
        <f>K32*70+K33*75+K34*25+K35*60+K37*45+K36*150</f>
        <v>801.5</v>
      </c>
      <c r="L38" s="24"/>
      <c r="M38" s="24"/>
      <c r="N38" s="129"/>
      <c r="O38" s="122" t="s">
        <v>23</v>
      </c>
      <c r="P38" s="123"/>
      <c r="Q38" s="27">
        <f>Q32*70+Q33*75+Q34*25+Q35*150+Q37*45+Q36*76.8</f>
        <v>817.44</v>
      </c>
      <c r="R38" s="24"/>
      <c r="S38" s="24"/>
      <c r="T38" s="129"/>
      <c r="U38" s="122" t="s">
        <v>23</v>
      </c>
      <c r="V38" s="123"/>
      <c r="W38" s="27">
        <f>W32*70+W33*75+W34*25+W35*60+W37*45</f>
        <v>811.5</v>
      </c>
      <c r="X38" s="24"/>
      <c r="Y38" s="24"/>
      <c r="Z38" s="129"/>
      <c r="AA38" s="122" t="s">
        <v>23</v>
      </c>
      <c r="AB38" s="123"/>
      <c r="AC38" s="27">
        <f>AC32*70+AC33*75+AC34*25+AC35*60+AC37*45+70</f>
        <v>853.5</v>
      </c>
      <c r="AD38" s="24"/>
      <c r="AE38" s="24"/>
    </row>
    <row r="39" spans="1:34" s="26" customFormat="1" ht="47.25" customHeight="1">
      <c r="A39" s="131" t="s">
        <v>24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4" s="29" customFormat="1" ht="30" customHeight="1">
      <c r="A40" s="130" t="s">
        <v>231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28"/>
      <c r="AE40" s="28"/>
    </row>
    <row r="41" spans="1:34" ht="30" customHeight="1">
      <c r="A41" s="4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30"/>
      <c r="AD41" s="28"/>
      <c r="AE41" s="28"/>
    </row>
    <row r="42" spans="1:34" ht="30" customHeight="1">
      <c r="A42" s="4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30"/>
      <c r="AD42" s="28"/>
      <c r="AE42" s="28"/>
    </row>
    <row r="43" spans="1:34" ht="30" customHeight="1"/>
    <row r="44" spans="1:34" ht="30" customHeight="1"/>
    <row r="45" spans="1:34" ht="30" customHeight="1"/>
  </sheetData>
  <mergeCells count="110"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24:A30"/>
    <mergeCell ref="B24:B30"/>
    <mergeCell ref="H24:H30"/>
    <mergeCell ref="N24:N30"/>
    <mergeCell ref="T24:T30"/>
    <mergeCell ref="Z24:Z30"/>
    <mergeCell ref="AF32:AH33"/>
    <mergeCell ref="O33:P33"/>
    <mergeCell ref="U33:V33"/>
    <mergeCell ref="AA33:AB33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16</vt:lpstr>
      <vt:lpstr>15素週</vt:lpstr>
      <vt:lpstr>15週</vt:lpstr>
      <vt:lpstr>'15素週'!Print_Area</vt:lpstr>
      <vt:lpstr>'15週'!Print_Area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2024-11-28T05:02:09Z</cp:lastPrinted>
  <dcterms:created xsi:type="dcterms:W3CDTF">2024-06-24T02:05:02Z</dcterms:created>
  <dcterms:modified xsi:type="dcterms:W3CDTF">2024-11-29T05:55:48Z</dcterms:modified>
</cp:coreProperties>
</file>