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23250" windowHeight="12570" tabRatio="705"/>
  </bookViews>
  <sheets>
    <sheet name="4週" sheetId="20" r:id="rId1"/>
    <sheet name="4素週" sheetId="21" r:id="rId2"/>
    <sheet name="5" sheetId="18" state="hidden" r:id="rId3"/>
  </sheets>
  <definedNames>
    <definedName name="_xlnm.Print_Area" localSheetId="1">'4素週'!$A$1:$AI$40</definedName>
    <definedName name="_xlnm.Print_Area" localSheetId="0">'4週'!$A$1:$AK$40</definedName>
    <definedName name="_xlnm.Print_Area" localSheetId="2">'5'!$A$1:$AE$42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8" i="21" l="1"/>
  <c r="AC38" i="21"/>
  <c r="W38" i="21"/>
  <c r="Q38" i="21"/>
  <c r="K38" i="21"/>
  <c r="E38" i="21"/>
  <c r="AI38" i="20"/>
  <c r="AL31" i="21" l="1"/>
  <c r="AL32" i="21" s="1"/>
  <c r="Y28" i="21"/>
  <c r="G24" i="21"/>
  <c r="Y16" i="21"/>
  <c r="S11" i="21"/>
  <c r="AK10" i="21"/>
  <c r="G10" i="21"/>
  <c r="Y9" i="21"/>
  <c r="G8" i="21"/>
  <c r="AE7" i="21"/>
  <c r="Y7" i="21"/>
  <c r="G7" i="21"/>
  <c r="AA3" i="21"/>
  <c r="AG3" i="21" s="1"/>
  <c r="I3" i="21"/>
  <c r="O3" i="21" s="1"/>
  <c r="H2" i="21"/>
  <c r="N2" i="21" s="1"/>
  <c r="T2" i="21" s="1"/>
  <c r="Z2" i="21" s="1"/>
  <c r="AF2" i="21" s="1"/>
  <c r="AC38" i="20"/>
  <c r="W38" i="20"/>
  <c r="Q38" i="20"/>
  <c r="K38" i="20"/>
  <c r="E38" i="20"/>
  <c r="Y31" i="20"/>
  <c r="S31" i="20"/>
  <c r="M31" i="20"/>
  <c r="S25" i="20"/>
  <c r="G25" i="20"/>
  <c r="S18" i="20"/>
  <c r="S17" i="20"/>
  <c r="M16" i="20"/>
  <c r="G16" i="20"/>
  <c r="Y12" i="20"/>
  <c r="AK10" i="20"/>
  <c r="G10" i="20"/>
  <c r="AK9" i="20"/>
  <c r="AE9" i="20"/>
  <c r="AK8" i="20"/>
  <c r="G8" i="20"/>
  <c r="AA3" i="20"/>
  <c r="AG3" i="20" s="1"/>
  <c r="I3" i="20"/>
  <c r="O3" i="20" s="1"/>
  <c r="H2" i="20"/>
  <c r="N2" i="20" s="1"/>
  <c r="T2" i="20" s="1"/>
  <c r="Z2" i="20" s="1"/>
  <c r="AF2" i="20" s="1"/>
  <c r="AL31" i="20" l="1"/>
  <c r="AL32" i="20" s="1"/>
  <c r="AC40" i="18" l="1"/>
  <c r="W40" i="18"/>
  <c r="Q40" i="18"/>
  <c r="K40" i="18"/>
  <c r="E40" i="18"/>
  <c r="AA33" i="18"/>
  <c r="U33" i="18"/>
  <c r="O33" i="18"/>
  <c r="I33" i="18"/>
  <c r="C33" i="18"/>
  <c r="AF33" i="18" s="1"/>
  <c r="AF34" i="18" s="1"/>
  <c r="AA3" i="18"/>
  <c r="O3" i="18"/>
  <c r="I3" i="18"/>
  <c r="H2" i="18"/>
  <c r="N2" i="18" s="1"/>
  <c r="T2" i="18" s="1"/>
  <c r="Z2" i="18" s="1"/>
</calcChain>
</file>

<file path=xl/sharedStrings.xml><?xml version="1.0" encoding="utf-8"?>
<sst xmlns="http://schemas.openxmlformats.org/spreadsheetml/2006/main" count="772" uniqueCount="243">
  <si>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</si>
  <si>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</si>
  <si>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</si>
  <si>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</si>
  <si>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</si>
  <si>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</si>
  <si>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</si>
  <si>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</si>
  <si>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白米飯</t>
    <phoneticPr fontId="3" type="noConversion"/>
  </si>
  <si>
    <t>15 KG</t>
    <phoneticPr fontId="3" type="noConversion"/>
  </si>
  <si>
    <t>糙米飯</t>
    <phoneticPr fontId="3" type="noConversion"/>
  </si>
  <si>
    <t>主菜</t>
  </si>
  <si>
    <t>永軒公司</t>
  </si>
  <si>
    <t>30 KG</t>
  </si>
  <si>
    <t>紅蘿蔔(QRC)</t>
  </si>
  <si>
    <t>林太郎</t>
  </si>
  <si>
    <t>12 KG</t>
  </si>
  <si>
    <t>正興行</t>
  </si>
  <si>
    <t>6 包</t>
  </si>
  <si>
    <t>絞蒜頭</t>
  </si>
  <si>
    <t>安平蔥蒜行</t>
  </si>
  <si>
    <t>1.5 KG</t>
  </si>
  <si>
    <t>蔥</t>
  </si>
  <si>
    <t>明華菓菜行</t>
  </si>
  <si>
    <t>副菜</t>
  </si>
  <si>
    <t>洗選蛋</t>
    <phoneticPr fontId="3" type="noConversion"/>
  </si>
  <si>
    <t>東杰蛋品有限公司</t>
  </si>
  <si>
    <t>中港興食品有限公司</t>
  </si>
  <si>
    <t>津悅食品有限公司</t>
  </si>
  <si>
    <t>平和果菜生產合作社</t>
  </si>
  <si>
    <t>20 KG</t>
  </si>
  <si>
    <t>10 KG</t>
  </si>
  <si>
    <t>15 KG</t>
  </si>
  <si>
    <t>薑絲</t>
  </si>
  <si>
    <t>元榮有限公司</t>
  </si>
  <si>
    <t>1 包</t>
  </si>
  <si>
    <t>青菜</t>
  </si>
  <si>
    <t>有機蔬菜</t>
  </si>
  <si>
    <t>御圃</t>
  </si>
  <si>
    <t>春之谷</t>
    <phoneticPr fontId="3" type="noConversion"/>
  </si>
  <si>
    <t>湯品</t>
  </si>
  <si>
    <t>金針菇(QRC)</t>
  </si>
  <si>
    <t>王政傑</t>
  </si>
  <si>
    <t>8 KG</t>
  </si>
  <si>
    <t>生香菇(QRC)</t>
  </si>
  <si>
    <t>蔡永溏</t>
  </si>
  <si>
    <t>日陞食品有限公司</t>
  </si>
  <si>
    <t>薑片</t>
  </si>
  <si>
    <t>枸杞(0.6K)</t>
  </si>
  <si>
    <t>和總雜糧行</t>
  </si>
  <si>
    <t>1 KG</t>
  </si>
  <si>
    <t>水果</t>
  </si>
  <si>
    <t>合計:</t>
    <phoneticPr fontId="4" type="noConversion"/>
  </si>
  <si>
    <t>計: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</si>
  <si>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</si>
  <si>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</si>
  <si>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</si>
  <si>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</si>
  <si>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</si>
  <si>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3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</si>
  <si>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</si>
  <si>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</si>
  <si>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</si>
  <si>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營養師:                    午餐秘書:                    主任:                      校長:</t>
    <phoneticPr fontId="4" type="noConversion"/>
  </si>
  <si>
    <t>筍香豬腳</t>
    <phoneticPr fontId="3" type="noConversion"/>
  </si>
  <si>
    <t>絲瓜麵線</t>
    <phoneticPr fontId="3" type="noConversion"/>
  </si>
  <si>
    <t>旗魚味噌湯</t>
    <phoneticPr fontId="3" type="noConversion"/>
  </si>
  <si>
    <t>滷豆包</t>
    <phoneticPr fontId="3" type="noConversion"/>
  </si>
  <si>
    <t>義式洋芋</t>
    <phoneticPr fontId="3" type="noConversion"/>
  </si>
  <si>
    <t>紫菜蛋花湯</t>
    <phoneticPr fontId="3" type="noConversion"/>
  </si>
  <si>
    <t>京醬鴨肉</t>
    <phoneticPr fontId="3" type="noConversion"/>
  </si>
  <si>
    <t>鮮蔬炒蛋</t>
    <phoneticPr fontId="3" type="noConversion"/>
  </si>
  <si>
    <t>玉米條湯</t>
    <phoneticPr fontId="3" type="noConversion"/>
  </si>
  <si>
    <t>滷雞腿</t>
    <phoneticPr fontId="3" type="noConversion"/>
  </si>
  <si>
    <t>肉羹湯</t>
    <phoneticPr fontId="3" type="noConversion"/>
  </si>
  <si>
    <t>南瓜燉肉</t>
    <phoneticPr fontId="3" type="noConversion"/>
  </si>
  <si>
    <t>什錦豆腐煲</t>
    <phoneticPr fontId="3" type="noConversion"/>
  </si>
  <si>
    <t>牛蒡雞湯</t>
    <phoneticPr fontId="3" type="noConversion"/>
  </si>
  <si>
    <t>薑汁燒肉片</t>
    <phoneticPr fontId="3" type="noConversion"/>
  </si>
  <si>
    <t>花生牛奶燕麥湯</t>
    <phoneticPr fontId="3" type="noConversion"/>
  </si>
  <si>
    <t>品碩豐食品行</t>
  </si>
  <si>
    <t>洗選蛋&lt;東杰&gt;</t>
  </si>
  <si>
    <t>涼薯(QRC)</t>
  </si>
  <si>
    <t>林程寶珠</t>
  </si>
  <si>
    <t>木耳絲(QRC)</t>
  </si>
  <si>
    <t>魏琮霖</t>
  </si>
  <si>
    <t>2 包</t>
  </si>
  <si>
    <t>台糖(25K)</t>
  </si>
  <si>
    <t>絞紅蔥頭</t>
  </si>
  <si>
    <t>王淑卿</t>
  </si>
  <si>
    <t>25 KG</t>
  </si>
  <si>
    <t>蒜泥</t>
  </si>
  <si>
    <t>70 KG</t>
  </si>
  <si>
    <t>東寶食品有限公司</t>
  </si>
  <si>
    <t>1 箱</t>
  </si>
  <si>
    <t>乾蝦仁</t>
  </si>
  <si>
    <t>乾香菇絲</t>
  </si>
  <si>
    <t>黃瑞霖</t>
  </si>
  <si>
    <t>45 KG</t>
  </si>
  <si>
    <t>雅勝</t>
  </si>
  <si>
    <t>和總雜糧行</t>
    <phoneticPr fontId="3" type="noConversion"/>
  </si>
  <si>
    <t>津悅</t>
    <phoneticPr fontId="3" type="noConversion"/>
  </si>
  <si>
    <t>素火腿(1K)</t>
    <phoneticPr fontId="3" type="noConversion"/>
  </si>
  <si>
    <t>佛心</t>
    <phoneticPr fontId="3" type="noConversion"/>
  </si>
  <si>
    <t>美白菇(150g)(有機)</t>
    <phoneticPr fontId="3" type="noConversion"/>
  </si>
  <si>
    <t>王樹堂</t>
    <phoneticPr fontId="3" type="noConversion"/>
  </si>
  <si>
    <t>薑末</t>
    <phoneticPr fontId="3" type="noConversion"/>
  </si>
  <si>
    <t>80 KG</t>
  </si>
  <si>
    <t>洋蔥(進口)+</t>
  </si>
  <si>
    <t>大骨(切)</t>
    <phoneticPr fontId="3" type="noConversion"/>
  </si>
  <si>
    <t>脆筍絲&lt;品碩豐&gt;</t>
    <phoneticPr fontId="3" type="noConversion"/>
  </si>
  <si>
    <t>18 KG</t>
  </si>
  <si>
    <t>100 KG</t>
  </si>
  <si>
    <t>4 包</t>
  </si>
  <si>
    <t>瘦夾心肉丁</t>
    <phoneticPr fontId="3" type="noConversion"/>
  </si>
  <si>
    <t>海帶結</t>
    <phoneticPr fontId="3" type="noConversion"/>
  </si>
  <si>
    <t>瘦夾心肉絲</t>
    <phoneticPr fontId="3" type="noConversion"/>
  </si>
  <si>
    <t>瘦夾心肉片</t>
    <phoneticPr fontId="3" type="noConversion"/>
  </si>
  <si>
    <t>130 KG</t>
    <phoneticPr fontId="3" type="noConversion"/>
  </si>
  <si>
    <t>有機空心菜</t>
    <phoneticPr fontId="3" type="noConversion"/>
  </si>
  <si>
    <t>義大利香料&lt;小磨坊&gt;(120g)</t>
  </si>
  <si>
    <t>4 桶</t>
  </si>
  <si>
    <t>6 KG</t>
  </si>
  <si>
    <t>1.2 KG</t>
  </si>
  <si>
    <t>超秦</t>
  </si>
  <si>
    <t>柴魚(300g)</t>
  </si>
  <si>
    <t>馬鈴薯(削皮)+(QRC)</t>
  </si>
  <si>
    <t>陳俊彰</t>
  </si>
  <si>
    <t>90 KG</t>
  </si>
  <si>
    <t>大白菜(QRC)+</t>
  </si>
  <si>
    <t>玉米條(切薄)(QRC)(非基改)</t>
  </si>
  <si>
    <t>楊謝金環</t>
  </si>
  <si>
    <t>南瓜(QRC)</t>
    <phoneticPr fontId="3" type="noConversion"/>
  </si>
  <si>
    <t>背骨(龍骨)</t>
    <phoneticPr fontId="3" type="noConversion"/>
  </si>
  <si>
    <t>瓠瓜(QRC)</t>
    <phoneticPr fontId="3" type="noConversion"/>
  </si>
  <si>
    <t>紅椒(QRC)</t>
    <phoneticPr fontId="3" type="noConversion"/>
  </si>
  <si>
    <t>豆腐(非基改)(1.2K)</t>
    <phoneticPr fontId="3" type="noConversion"/>
  </si>
  <si>
    <t>薑片</t>
    <phoneticPr fontId="3" type="noConversion"/>
  </si>
  <si>
    <t>雞腿丁(CAS)</t>
    <phoneticPr fontId="3" type="noConversion"/>
  </si>
  <si>
    <t>麵腸(切片)</t>
    <phoneticPr fontId="3" type="noConversion"/>
  </si>
  <si>
    <t>桃園市蘆竹區南崁國中112學年第一學期學生午餐食譜設計表  第 4 週</t>
    <phoneticPr fontId="4" type="noConversion"/>
  </si>
  <si>
    <t>木須扁蒲</t>
    <phoneticPr fontId="3" type="noConversion"/>
  </si>
  <si>
    <t>桃園市蘆竹區南崁國中112學年第一學期學生午餐食譜設計表  第 5 週</t>
    <phoneticPr fontId="4" type="noConversion"/>
  </si>
  <si>
    <t>紅藜飯-紅藜</t>
    <phoneticPr fontId="3" type="noConversion"/>
  </si>
  <si>
    <t>元榮有限公司</t>
    <phoneticPr fontId="3" type="noConversion"/>
  </si>
  <si>
    <t>薑末</t>
  </si>
  <si>
    <t>香里</t>
  </si>
  <si>
    <t>26 包</t>
  </si>
  <si>
    <t>統隆企業有限公司</t>
  </si>
  <si>
    <t>普惠</t>
  </si>
  <si>
    <t>120 KG</t>
  </si>
  <si>
    <t>甜麵醬&lt;十全&gt;(3K)</t>
  </si>
  <si>
    <t>十全特好股份有限公司</t>
  </si>
  <si>
    <t>2 箱</t>
  </si>
  <si>
    <t>醇米霖&lt;穀盛&gt;(1800ml)</t>
  </si>
  <si>
    <t>2 桶</t>
  </si>
  <si>
    <t>高麗菜(進口)+</t>
  </si>
  <si>
    <t>正暘</t>
  </si>
  <si>
    <t>2 罐</t>
  </si>
  <si>
    <t>奶粉&lt;克寧&gt;(2.2K)</t>
  </si>
  <si>
    <t>全聯社</t>
  </si>
  <si>
    <t>禾豐</t>
  </si>
  <si>
    <t>22 KG</t>
  </si>
  <si>
    <t>193 KG</t>
  </si>
  <si>
    <t>蝦皮</t>
  </si>
  <si>
    <t>杏鮑菇頭(QRC)</t>
  </si>
  <si>
    <t>廖文經-大發農場</t>
  </si>
  <si>
    <t>135 KG</t>
  </si>
  <si>
    <t>0.6 KG</t>
  </si>
  <si>
    <t>4 罐</t>
  </si>
  <si>
    <t>乾海帶芽(0.6K)</t>
  </si>
  <si>
    <t>白花生片(熟)&lt;大湖&gt;(3K)</t>
  </si>
  <si>
    <t>大湖草莓農場</t>
  </si>
  <si>
    <t>6 大盒</t>
  </si>
  <si>
    <t>燕麥</t>
  </si>
  <si>
    <t>味噌&lt;十全&gt;(3K)</t>
  </si>
  <si>
    <t>紫菜(100g)</t>
  </si>
  <si>
    <t>味噌&lt;十全&gt;(9K)</t>
  </si>
  <si>
    <t>旗魚丁(QRC)</t>
  </si>
  <si>
    <t>全國漁會</t>
  </si>
  <si>
    <t>嘉楠食品工業股份</t>
  </si>
  <si>
    <t>保久乳</t>
  </si>
  <si>
    <t>保久乳&lt;光泉&gt;(200ml)</t>
  </si>
  <si>
    <t>光泉</t>
  </si>
  <si>
    <t>豬腳丁(前)(CAS)</t>
    <phoneticPr fontId="3" type="noConversion"/>
  </si>
  <si>
    <t>筍干&lt;品碩豐&gt;</t>
    <phoneticPr fontId="3" type="noConversion"/>
  </si>
  <si>
    <t>白麵線(熟)</t>
    <phoneticPr fontId="3" type="noConversion"/>
  </si>
  <si>
    <t>絲瓜(QRC)</t>
    <phoneticPr fontId="3" type="noConversion"/>
  </si>
  <si>
    <t>肉丁(CAS)</t>
    <phoneticPr fontId="3" type="noConversion"/>
  </si>
  <si>
    <t>板豆腐(非基改)</t>
    <phoneticPr fontId="3" type="noConversion"/>
  </si>
  <si>
    <t>滷包(大)(10個)</t>
    <phoneticPr fontId="3" type="noConversion"/>
  </si>
  <si>
    <t>鴨丁(CAS)</t>
    <phoneticPr fontId="3" type="noConversion"/>
  </si>
  <si>
    <t>五花肉丁</t>
    <phoneticPr fontId="3" type="noConversion"/>
  </si>
  <si>
    <t>油豆腐丁(非基改)</t>
    <phoneticPr fontId="3" type="noConversion"/>
  </si>
  <si>
    <t xml:space="preserve">脆筍片&lt;品碩豐&gt; </t>
    <phoneticPr fontId="3" type="noConversion"/>
  </si>
  <si>
    <t>什錦炒米苔苜</t>
    <phoneticPr fontId="3" type="noConversion"/>
  </si>
  <si>
    <t>生豆包(非基改)--1560片</t>
    <phoneticPr fontId="3" type="noConversion"/>
  </si>
  <si>
    <t>有機青松菜</t>
    <phoneticPr fontId="3" type="noConversion"/>
  </si>
  <si>
    <t>有機小白菜</t>
    <phoneticPr fontId="3" type="noConversion"/>
  </si>
  <si>
    <t>有機雪菜</t>
    <phoneticPr fontId="3" type="noConversion"/>
  </si>
  <si>
    <t>米苔目(鹹)~東寶直送</t>
    <phoneticPr fontId="3" type="noConversion"/>
  </si>
  <si>
    <t>雞腿(CAS)---1530支</t>
    <phoneticPr fontId="3" type="noConversion"/>
  </si>
  <si>
    <t>桃園市蘆竹區南崁國中112學年第一學期學生午餐食譜設計表  第 4 週   素食</t>
    <phoneticPr fontId="4" type="noConversion"/>
  </si>
  <si>
    <t>筍干麵輪</t>
    <phoneticPr fontId="3" type="noConversion"/>
  </si>
  <si>
    <t>麵輪(小)</t>
    <phoneticPr fontId="3" type="noConversion"/>
  </si>
  <si>
    <t>聯宏食品企業有限公司</t>
    <phoneticPr fontId="3" type="noConversion"/>
  </si>
  <si>
    <t>筍干</t>
    <phoneticPr fontId="3" type="noConversion"/>
  </si>
  <si>
    <t>品碩豐食品行</t>
    <phoneticPr fontId="3" type="noConversion"/>
  </si>
  <si>
    <t>菇菇味噌湯</t>
    <phoneticPr fontId="3" type="noConversion"/>
  </si>
  <si>
    <t>鴻喜菇(150g)(有機)</t>
    <phoneticPr fontId="3" type="noConversion"/>
  </si>
  <si>
    <t>佛心素食材料行</t>
    <phoneticPr fontId="3" type="noConversion"/>
  </si>
  <si>
    <t>素香菇羹</t>
    <phoneticPr fontId="3" type="noConversion"/>
  </si>
  <si>
    <t>金沙南瓜</t>
    <phoneticPr fontId="3" type="noConversion"/>
  </si>
  <si>
    <t>大溪黑豆干(非基改)-26片</t>
    <phoneticPr fontId="3" type="noConversion"/>
  </si>
  <si>
    <t>滷大溪黑乾</t>
    <phoneticPr fontId="3" type="noConversion"/>
  </si>
  <si>
    <t>熟鹹蛋(CAS)(6入)</t>
    <phoneticPr fontId="3" type="noConversion"/>
  </si>
  <si>
    <t>廣大利蛋品有限公司</t>
    <phoneticPr fontId="3" type="noConversion"/>
  </si>
  <si>
    <t>牛蒡湯</t>
    <phoneticPr fontId="3" type="noConversion"/>
  </si>
  <si>
    <t>牛蒡(QRC)</t>
    <phoneticPr fontId="3" type="noConversion"/>
  </si>
  <si>
    <t>肉羹(CAS)</t>
    <phoneticPr fontId="3" type="noConversion"/>
  </si>
  <si>
    <t>紅藜飯-紅藜(提前送</t>
    <phoneticPr fontId="3" type="noConversion"/>
  </si>
  <si>
    <t>京醬麵腸</t>
    <phoneticPr fontId="3" type="noConversion"/>
  </si>
  <si>
    <t>薑燒豆腐</t>
    <phoneticPr fontId="3" type="noConversion"/>
  </si>
  <si>
    <t>香菇羹湯</t>
    <phoneticPr fontId="3" type="noConversion"/>
  </si>
  <si>
    <t>涼薯(QRC)</t>
    <phoneticPr fontId="3" type="noConversion"/>
  </si>
  <si>
    <t>白花生片(熟)&lt;大湖&gt;(3K)</t>
    <phoneticPr fontId="3" type="noConversion"/>
  </si>
  <si>
    <t>奶粉&lt;克寧&gt;(2.2K)</t>
    <phoneticPr fontId="3" type="noConversion"/>
  </si>
  <si>
    <t>果實豆芽</t>
    <phoneticPr fontId="3" type="noConversion"/>
  </si>
  <si>
    <t>0.6 KG</t>
    <phoneticPr fontId="3" type="noConversion"/>
  </si>
  <si>
    <t>綠豆芽(QRC)</t>
    <phoneticPr fontId="3" type="noConversion"/>
  </si>
  <si>
    <t>110 KG</t>
    <phoneticPr fontId="3" type="noConversion"/>
  </si>
  <si>
    <t>三葉</t>
    <phoneticPr fontId="3" type="noConversion"/>
  </si>
  <si>
    <t>7 盒</t>
    <phoneticPr fontId="3" type="noConversion"/>
  </si>
  <si>
    <t>葡萄干(250g)</t>
    <phoneticPr fontId="3" type="noConversion"/>
  </si>
  <si>
    <t>圓福農場</t>
    <phoneticPr fontId="3" type="noConversion"/>
  </si>
  <si>
    <t>營養師:                                                                                             午餐秘書:                                                                                                             主任:                                                                                                                        校長:</t>
    <phoneticPr fontId="4" type="noConversion"/>
  </si>
  <si>
    <t>砂糖橘</t>
    <phoneticPr fontId="3" type="noConversion"/>
  </si>
  <si>
    <t>久彰</t>
    <phoneticPr fontId="3" type="noConversion"/>
  </si>
  <si>
    <t>久彰</t>
    <phoneticPr fontId="3" type="noConversion"/>
  </si>
  <si>
    <t>砂糖橘</t>
    <phoneticPr fontId="3" type="noConversion"/>
  </si>
  <si>
    <t>久彰</t>
    <phoneticPr fontId="3" type="noConversion"/>
  </si>
  <si>
    <t>蘋果</t>
    <phoneticPr fontId="3" type="noConversion"/>
  </si>
  <si>
    <t>蘋果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</si>
</sst>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6" formatCode="#\ &quot;包&quot;"/>
    <numFmt numFmtId="187" formatCode="#&quot; 條&quot;"/>
    <numFmt numFmtId="188" formatCode="#\ &quot;個&quot;"/>
    <numFmt numFmtId="189" formatCode="#\ &quot;片&quot;"/>
    <numFmt numFmtId="190" formatCode="m/d\ &quot;星&quot;&quot;期&quot;&quot;六&quot;"/>
    <numFmt numFmtId="191" formatCode="#\ &quot;罐&quot;"/>
    <numFmt numFmtId="192" formatCode="#\ &quot;盒&quot;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8"/>
      <color rgb="FF0000CC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b/>
      <sz val="4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strike/>
      <sz val="28"/>
      <color theme="1"/>
      <name val="新細明體"/>
      <family val="1"/>
      <charset val="136"/>
      <scheme val="minor"/>
    </font>
    <font>
      <b/>
      <sz val="36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horizontal="left" vertical="center"/>
    </xf>
    <xf numFmtId="0" fontId="13" fillId="0" borderId="0">
      <alignment vertical="center"/>
    </xf>
    <xf numFmtId="0" fontId="2" fillId="0" borderId="0"/>
    <xf numFmtId="0" fontId="17" fillId="0" borderId="0"/>
  </cellStyleXfs>
  <cellXfs count="171">
    <xf numFmtId="0" fontId="0" fillId="0" borderId="0" xfId="0">
      <alignment vertical="center"/>
    </xf>
    <xf numFmtId="0" fontId="5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2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3" borderId="2" xfId="0" applyFont="1" applyFill="1" applyBorder="1">
      <alignment vertical="center"/>
    </xf>
    <xf numFmtId="0" fontId="6" fillId="2" borderId="2" xfId="3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right" vertical="center"/>
    </xf>
    <xf numFmtId="183" fontId="11" fillId="2" borderId="2" xfId="3" applyNumberFormat="1" applyFont="1" applyFill="1" applyBorder="1" applyAlignment="1">
      <alignment horizontal="right" vertical="center"/>
    </xf>
    <xf numFmtId="0" fontId="11" fillId="2" borderId="2" xfId="3" applyFont="1" applyFill="1" applyBorder="1">
      <alignment horizontal="left" vertical="center"/>
    </xf>
    <xf numFmtId="0" fontId="11" fillId="2" borderId="2" xfId="3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0" fontId="12" fillId="0" borderId="2" xfId="0" applyFont="1" applyBorder="1">
      <alignment vertical="center"/>
    </xf>
    <xf numFmtId="0" fontId="14" fillId="0" borderId="2" xfId="3" applyFont="1" applyBorder="1">
      <alignment horizontal="left" vertical="center"/>
    </xf>
    <xf numFmtId="0" fontId="14" fillId="0" borderId="2" xfId="3" applyFont="1" applyBorder="1" applyAlignment="1">
      <alignment horizontal="left" vertical="center" shrinkToFit="1"/>
    </xf>
    <xf numFmtId="0" fontId="14" fillId="0" borderId="2" xfId="3" applyFont="1" applyBorder="1" applyAlignment="1">
      <alignment horizontal="right" vertical="center"/>
    </xf>
    <xf numFmtId="186" fontId="14" fillId="0" borderId="2" xfId="3" applyNumberFormat="1" applyFont="1" applyBorder="1" applyAlignment="1">
      <alignment horizontal="right" vertical="center"/>
    </xf>
    <xf numFmtId="0" fontId="14" fillId="2" borderId="2" xfId="3" applyFont="1" applyFill="1" applyBorder="1" applyAlignment="1">
      <alignment horizontal="right" vertical="center"/>
    </xf>
    <xf numFmtId="0" fontId="16" fillId="0" borderId="2" xfId="3" applyFont="1" applyBorder="1" applyAlignment="1">
      <alignment horizontal="right" vertical="center"/>
    </xf>
    <xf numFmtId="0" fontId="15" fillId="0" borderId="2" xfId="3" applyFont="1" applyBorder="1" applyAlignment="1">
      <alignment horizontal="right" vertical="center"/>
    </xf>
    <xf numFmtId="0" fontId="15" fillId="0" borderId="2" xfId="3" applyFont="1" applyBorder="1">
      <alignment horizontal="left" vertical="center"/>
    </xf>
    <xf numFmtId="0" fontId="11" fillId="0" borderId="2" xfId="3" applyFont="1" applyBorder="1" applyAlignment="1">
      <alignment horizontal="left" vertical="center" shrinkToFit="1"/>
    </xf>
    <xf numFmtId="183" fontId="11" fillId="0" borderId="2" xfId="3" applyNumberFormat="1" applyFont="1" applyBorder="1" applyAlignment="1">
      <alignment horizontal="right" vertical="center"/>
    </xf>
    <xf numFmtId="189" fontId="11" fillId="2" borderId="2" xfId="3" applyNumberFormat="1" applyFont="1" applyFill="1" applyBorder="1" applyAlignment="1">
      <alignment horizontal="right" vertical="center"/>
    </xf>
    <xf numFmtId="188" fontId="11" fillId="2" borderId="2" xfId="0" applyNumberFormat="1" applyFont="1" applyFill="1" applyBorder="1">
      <alignment vertical="center"/>
    </xf>
    <xf numFmtId="0" fontId="11" fillId="0" borderId="2" xfId="0" applyFont="1" applyBorder="1" applyAlignment="1">
      <alignment vertical="center" shrinkToFit="1"/>
    </xf>
    <xf numFmtId="49" fontId="11" fillId="0" borderId="2" xfId="3" applyNumberFormat="1" applyFont="1" applyBorder="1" applyAlignment="1">
      <alignment horizontal="left" vertical="center" shrinkToFit="1"/>
    </xf>
    <xf numFmtId="49" fontId="11" fillId="0" borderId="2" xfId="0" applyNumberFormat="1" applyFont="1" applyBorder="1" applyAlignment="1">
      <alignment vertical="center" shrinkToFit="1"/>
    </xf>
    <xf numFmtId="49" fontId="6" fillId="3" borderId="2" xfId="0" applyNumberFormat="1" applyFont="1" applyFill="1" applyBorder="1" applyAlignment="1">
      <alignment vertical="center" shrinkToFit="1"/>
    </xf>
    <xf numFmtId="0" fontId="8" fillId="0" borderId="2" xfId="3" applyFont="1" applyBorder="1">
      <alignment horizontal="left" vertical="center"/>
    </xf>
    <xf numFmtId="0" fontId="8" fillId="0" borderId="2" xfId="3" applyFont="1" applyBorder="1" applyAlignment="1">
      <alignment horizontal="right" vertical="center"/>
    </xf>
    <xf numFmtId="0" fontId="16" fillId="0" borderId="2" xfId="3" applyFont="1" applyBorder="1">
      <alignment horizontal="left" vertical="center"/>
    </xf>
    <xf numFmtId="0" fontId="16" fillId="0" borderId="2" xfId="3" applyFont="1" applyBorder="1" applyAlignment="1">
      <alignment horizontal="left" vertical="center" shrinkToFit="1"/>
    </xf>
    <xf numFmtId="0" fontId="19" fillId="0" borderId="0" xfId="1" applyFont="1">
      <alignment vertical="center"/>
    </xf>
    <xf numFmtId="0" fontId="20" fillId="2" borderId="2" xfId="1" applyFont="1" applyFill="1" applyBorder="1">
      <alignment vertical="center"/>
    </xf>
    <xf numFmtId="180" fontId="20" fillId="2" borderId="2" xfId="1" applyNumberFormat="1" applyFont="1" applyFill="1" applyBorder="1">
      <alignment vertical="center"/>
    </xf>
    <xf numFmtId="0" fontId="21" fillId="0" borderId="0" xfId="1" applyFont="1">
      <alignment vertical="center"/>
    </xf>
    <xf numFmtId="0" fontId="20" fillId="2" borderId="2" xfId="1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22" fillId="2" borderId="2" xfId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 shrinkToFit="1"/>
    </xf>
    <xf numFmtId="181" fontId="23" fillId="0" borderId="6" xfId="1" applyNumberFormat="1" applyFont="1" applyBorder="1">
      <alignment vertical="center"/>
    </xf>
    <xf numFmtId="181" fontId="23" fillId="0" borderId="0" xfId="1" applyNumberFormat="1" applyFont="1">
      <alignment vertical="center"/>
    </xf>
    <xf numFmtId="0" fontId="23" fillId="0" borderId="0" xfId="1" applyFont="1">
      <alignment vertical="center"/>
    </xf>
    <xf numFmtId="0" fontId="22" fillId="3" borderId="2" xfId="0" applyFont="1" applyFill="1" applyBorder="1">
      <alignment vertical="center"/>
    </xf>
    <xf numFmtId="0" fontId="22" fillId="2" borderId="2" xfId="3" applyFont="1" applyFill="1" applyBorder="1" applyAlignment="1">
      <alignment horizontal="right" vertical="center"/>
    </xf>
    <xf numFmtId="0" fontId="20" fillId="0" borderId="3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6" fillId="0" borderId="0" xfId="1" applyFont="1">
      <alignment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>
      <alignment vertical="center"/>
    </xf>
    <xf numFmtId="0" fontId="22" fillId="2" borderId="2" xfId="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185" fontId="22" fillId="0" borderId="2" xfId="1" applyNumberFormat="1" applyFont="1" applyBorder="1" applyAlignment="1">
      <alignment horizontal="center" vertical="center"/>
    </xf>
    <xf numFmtId="0" fontId="30" fillId="0" borderId="0" xfId="1" applyFont="1">
      <alignment vertical="center"/>
    </xf>
    <xf numFmtId="0" fontId="22" fillId="0" borderId="0" xfId="1" applyFont="1">
      <alignment vertical="center"/>
    </xf>
    <xf numFmtId="0" fontId="30" fillId="0" borderId="0" xfId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31" fillId="0" borderId="0" xfId="1" applyFont="1">
      <alignment vertical="center"/>
    </xf>
    <xf numFmtId="0" fontId="24" fillId="2" borderId="2" xfId="3" applyFont="1" applyFill="1" applyBorder="1">
      <alignment horizontal="left" vertical="center"/>
    </xf>
    <xf numFmtId="189" fontId="24" fillId="2" borderId="2" xfId="3" applyNumberFormat="1" applyFont="1" applyFill="1" applyBorder="1" applyAlignment="1">
      <alignment horizontal="right" vertical="center"/>
    </xf>
    <xf numFmtId="0" fontId="24" fillId="2" borderId="2" xfId="3" applyFont="1" applyFill="1" applyBorder="1" applyAlignment="1">
      <alignment horizontal="right" vertical="center"/>
    </xf>
    <xf numFmtId="0" fontId="12" fillId="2" borderId="2" xfId="0" applyFont="1" applyFill="1" applyBorder="1">
      <alignment vertical="center"/>
    </xf>
    <xf numFmtId="0" fontId="11" fillId="2" borderId="8" xfId="3" applyFont="1" applyFill="1" applyBorder="1">
      <alignment horizontal="left" vertical="center"/>
    </xf>
    <xf numFmtId="0" fontId="11" fillId="2" borderId="8" xfId="3" applyFont="1" applyFill="1" applyBorder="1" applyAlignment="1">
      <alignment horizontal="right" vertical="center"/>
    </xf>
    <xf numFmtId="0" fontId="18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 wrapText="1"/>
    </xf>
    <xf numFmtId="0" fontId="11" fillId="0" borderId="2" xfId="3" applyFont="1" applyBorder="1" applyAlignment="1">
      <alignment horizontal="center" vertical="center" textRotation="255"/>
    </xf>
    <xf numFmtId="0" fontId="10" fillId="0" borderId="2" xfId="3" applyFont="1" applyBorder="1" applyAlignment="1">
      <alignment horizontal="center" vertical="center" textRotation="255"/>
    </xf>
    <xf numFmtId="191" fontId="11" fillId="0" borderId="2" xfId="3" applyNumberFormat="1" applyFont="1" applyBorder="1" applyAlignment="1">
      <alignment horizontal="right" vertical="center"/>
    </xf>
    <xf numFmtId="0" fontId="32" fillId="0" borderId="2" xfId="3" applyFont="1" applyBorder="1" applyAlignment="1">
      <alignment horizontal="right" vertical="center"/>
    </xf>
    <xf numFmtId="49" fontId="14" fillId="0" borderId="2" xfId="3" applyNumberFormat="1" applyFont="1" applyBorder="1" applyAlignment="1">
      <alignment horizontal="left" vertical="center" shrinkToFit="1"/>
    </xf>
    <xf numFmtId="49" fontId="8" fillId="0" borderId="2" xfId="3" applyNumberFormat="1" applyFont="1" applyBorder="1" applyAlignment="1">
      <alignment horizontal="left" vertical="center" shrinkToFit="1"/>
    </xf>
    <xf numFmtId="187" fontId="14" fillId="0" borderId="2" xfId="3" applyNumberFormat="1" applyFont="1" applyBorder="1" applyAlignment="1">
      <alignment horizontal="right" vertical="center"/>
    </xf>
    <xf numFmtId="192" fontId="14" fillId="0" borderId="2" xfId="3" applyNumberFormat="1" applyFont="1" applyBorder="1" applyAlignment="1">
      <alignment horizontal="right" vertical="center"/>
    </xf>
    <xf numFmtId="182" fontId="15" fillId="0" borderId="2" xfId="3" applyNumberFormat="1" applyFont="1" applyBorder="1" applyAlignment="1">
      <alignment horizontal="right" vertical="center"/>
    </xf>
    <xf numFmtId="192" fontId="16" fillId="0" borderId="2" xfId="3" applyNumberFormat="1" applyFont="1" applyBorder="1" applyAlignment="1">
      <alignment horizontal="right" vertical="center"/>
    </xf>
    <xf numFmtId="49" fontId="15" fillId="0" borderId="2" xfId="3" applyNumberFormat="1" applyFont="1" applyBorder="1" applyAlignment="1">
      <alignment horizontal="left" vertical="center" shrinkToFit="1"/>
    </xf>
    <xf numFmtId="181" fontId="5" fillId="2" borderId="2" xfId="1" applyNumberFormat="1" applyFont="1" applyFill="1" applyBorder="1" applyAlignment="1">
      <alignment horizontal="center" vertical="center"/>
    </xf>
    <xf numFmtId="182" fontId="8" fillId="0" borderId="2" xfId="3" applyNumberFormat="1" applyFont="1" applyBorder="1" applyAlignment="1">
      <alignment horizontal="right" vertical="center"/>
    </xf>
    <xf numFmtId="0" fontId="8" fillId="0" borderId="2" xfId="0" applyFont="1" applyBorder="1">
      <alignment vertical="center"/>
    </xf>
    <xf numFmtId="191" fontId="8" fillId="0" borderId="2" xfId="3" applyNumberFormat="1" applyFont="1" applyBorder="1" applyAlignment="1">
      <alignment horizontal="right" vertical="center"/>
    </xf>
    <xf numFmtId="186" fontId="8" fillId="0" borderId="2" xfId="3" applyNumberFormat="1" applyFont="1" applyBorder="1" applyAlignment="1">
      <alignment horizontal="right" vertical="center"/>
    </xf>
    <xf numFmtId="0" fontId="28" fillId="0" borderId="7" xfId="1" applyFont="1" applyBorder="1" applyAlignment="1">
      <alignment horizontal="left" vertical="center" wrapText="1"/>
    </xf>
    <xf numFmtId="0" fontId="28" fillId="0" borderId="12" xfId="1" applyFont="1" applyBorder="1" applyAlignment="1">
      <alignment horizontal="left" vertical="center" wrapText="1"/>
    </xf>
    <xf numFmtId="0" fontId="29" fillId="0" borderId="0" xfId="1" applyFont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184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7" fillId="0" borderId="2" xfId="3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8" fillId="0" borderId="2" xfId="3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20" fillId="0" borderId="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2" fontId="25" fillId="0" borderId="6" xfId="1" applyNumberFormat="1" applyFont="1" applyBorder="1" applyAlignment="1">
      <alignment horizontal="center" vertical="center"/>
    </xf>
    <xf numFmtId="2" fontId="25" fillId="0" borderId="0" xfId="1" applyNumberFormat="1" applyFont="1" applyAlignment="1">
      <alignment horizontal="center" vertical="center"/>
    </xf>
    <xf numFmtId="0" fontId="8" fillId="0" borderId="2" xfId="3" applyFont="1" applyBorder="1" applyAlignment="1">
      <alignment horizontal="center" vertical="top" textRotation="255"/>
    </xf>
    <xf numFmtId="0" fontId="8" fillId="0" borderId="2" xfId="0" applyFont="1" applyBorder="1" applyAlignment="1">
      <alignment horizontal="center" vertical="top" textRotation="255"/>
    </xf>
    <xf numFmtId="0" fontId="11" fillId="0" borderId="2" xfId="3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 textRotation="255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textRotation="255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center" vertical="center" textRotation="255"/>
    </xf>
    <xf numFmtId="190" fontId="20" fillId="2" borderId="3" xfId="1" applyNumberFormat="1" applyFont="1" applyFill="1" applyBorder="1" applyAlignment="1">
      <alignment horizontal="center" vertical="center"/>
    </xf>
    <xf numFmtId="190" fontId="20" fillId="2" borderId="4" xfId="1" applyNumberFormat="1" applyFont="1" applyFill="1" applyBorder="1" applyAlignment="1">
      <alignment horizontal="center" vertical="center"/>
    </xf>
    <xf numFmtId="190" fontId="20" fillId="2" borderId="5" xfId="1" applyNumberFormat="1" applyFont="1" applyFill="1" applyBorder="1" applyAlignment="1">
      <alignment horizontal="center" vertical="center"/>
    </xf>
    <xf numFmtId="181" fontId="5" fillId="2" borderId="2" xfId="1" applyNumberFormat="1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/>
    </xf>
    <xf numFmtId="178" fontId="5" fillId="2" borderId="2" xfId="1" applyNumberFormat="1" applyFont="1" applyFill="1" applyBorder="1" applyAlignment="1">
      <alignment horizontal="center" vertical="center"/>
    </xf>
    <xf numFmtId="179" fontId="5" fillId="2" borderId="2" xfId="1" applyNumberFormat="1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>
      <alignment horizontal="center" vertical="center"/>
    </xf>
    <xf numFmtId="180" fontId="5" fillId="2" borderId="4" xfId="1" applyNumberFormat="1" applyFont="1" applyFill="1" applyBorder="1" applyAlignment="1">
      <alignment horizontal="center" vertical="center"/>
    </xf>
    <xf numFmtId="180" fontId="5" fillId="2" borderId="5" xfId="1" applyNumberFormat="1" applyFont="1" applyFill="1" applyBorder="1" applyAlignment="1">
      <alignment horizontal="center" vertical="center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5" fillId="0" borderId="2" xfId="3" applyFont="1" applyBorder="1" applyAlignment="1">
      <alignment horizontal="center" vertical="top" textRotation="255"/>
    </xf>
    <xf numFmtId="0" fontId="15" fillId="0" borderId="2" xfId="0" applyFont="1" applyBorder="1" applyAlignment="1">
      <alignment horizontal="center" vertical="top" textRotation="255"/>
    </xf>
    <xf numFmtId="0" fontId="15" fillId="0" borderId="2" xfId="3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49" fontId="11" fillId="2" borderId="2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 shrinkToFit="1"/>
    </xf>
    <xf numFmtId="176" fontId="20" fillId="2" borderId="2" xfId="1" applyNumberFormat="1" applyFont="1" applyFill="1" applyBorder="1" applyAlignment="1">
      <alignment horizontal="center" vertical="center"/>
    </xf>
    <xf numFmtId="177" fontId="20" fillId="2" borderId="2" xfId="1" applyNumberFormat="1" applyFont="1" applyFill="1" applyBorder="1" applyAlignment="1">
      <alignment horizontal="center" vertical="center"/>
    </xf>
    <xf numFmtId="178" fontId="20" fillId="2" borderId="2" xfId="1" applyNumberFormat="1" applyFont="1" applyFill="1" applyBorder="1" applyAlignment="1">
      <alignment horizontal="center" vertical="center"/>
    </xf>
    <xf numFmtId="179" fontId="20" fillId="2" borderId="2" xfId="1" applyNumberFormat="1" applyFont="1" applyFill="1" applyBorder="1" applyAlignment="1">
      <alignment horizontal="center" vertical="center"/>
    </xf>
    <xf numFmtId="180" fontId="20" fillId="2" borderId="3" xfId="1" applyNumberFormat="1" applyFont="1" applyFill="1" applyBorder="1" applyAlignment="1">
      <alignment horizontal="center" vertical="center"/>
    </xf>
    <xf numFmtId="180" fontId="20" fillId="2" borderId="4" xfId="1" applyNumberFormat="1" applyFont="1" applyFill="1" applyBorder="1" applyAlignment="1">
      <alignment horizontal="center" vertical="center"/>
    </xf>
    <xf numFmtId="180" fontId="20" fillId="2" borderId="5" xfId="1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left" vertical="center"/>
    </xf>
    <xf numFmtId="0" fontId="10" fillId="2" borderId="2" xfId="2" applyFont="1" applyFill="1" applyBorder="1" applyAlignment="1">
      <alignment vertical="center" textRotation="255"/>
    </xf>
    <xf numFmtId="0" fontId="10" fillId="0" borderId="2" xfId="3" applyFont="1" applyBorder="1" applyAlignment="1">
      <alignment vertical="center" textRotation="255"/>
    </xf>
    <xf numFmtId="0" fontId="10" fillId="0" borderId="2" xfId="0" applyFont="1" applyBorder="1" applyAlignment="1">
      <alignment vertical="center" textRotation="255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2" xfId="3" applyFont="1" applyFill="1" applyBorder="1" applyAlignment="1">
      <alignment horizontal="center" vertical="top" textRotation="255"/>
    </xf>
    <xf numFmtId="0" fontId="11" fillId="2" borderId="8" xfId="3" applyFont="1" applyFill="1" applyBorder="1" applyAlignment="1">
      <alignment horizontal="center" vertical="top" textRotation="255"/>
    </xf>
    <xf numFmtId="0" fontId="11" fillId="2" borderId="11" xfId="3" applyFont="1" applyFill="1" applyBorder="1" applyAlignment="1">
      <alignment horizontal="center" vertical="top" textRotation="255"/>
    </xf>
    <xf numFmtId="0" fontId="10" fillId="0" borderId="7" xfId="3" applyFont="1" applyBorder="1" applyAlignment="1">
      <alignment horizontal="center" vertical="center" textRotation="255"/>
    </xf>
    <xf numFmtId="0" fontId="10" fillId="0" borderId="6" xfId="3" applyFont="1" applyBorder="1" applyAlignment="1">
      <alignment horizontal="center" vertical="center" textRotation="255"/>
    </xf>
    <xf numFmtId="0" fontId="10" fillId="0" borderId="10" xfId="3" applyFont="1" applyBorder="1" applyAlignment="1">
      <alignment horizontal="center" vertical="center" textRotation="255"/>
    </xf>
    <xf numFmtId="0" fontId="11" fillId="2" borderId="8" xfId="3" applyFont="1" applyFill="1" applyBorder="1" applyAlignment="1">
      <alignment horizontal="center" vertical="center" textRotation="255"/>
    </xf>
    <xf numFmtId="0" fontId="11" fillId="2" borderId="9" xfId="3" applyFont="1" applyFill="1" applyBorder="1" applyAlignment="1">
      <alignment horizontal="center" vertical="center" textRotation="255"/>
    </xf>
    <xf numFmtId="0" fontId="11" fillId="2" borderId="11" xfId="3" applyFont="1" applyFill="1" applyBorder="1" applyAlignment="1">
      <alignment horizontal="center" vertical="center" textRotation="255"/>
    </xf>
    <xf numFmtId="0" fontId="11" fillId="2" borderId="8" xfId="0" applyFont="1" applyFill="1" applyBorder="1" applyAlignment="1">
      <alignment horizontal="center" vertical="center" textRotation="255"/>
    </xf>
    <xf numFmtId="184" fontId="25" fillId="0" borderId="6" xfId="1" applyNumberFormat="1" applyFont="1" applyBorder="1" applyAlignment="1">
      <alignment horizontal="center" vertical="center"/>
    </xf>
    <xf numFmtId="184" fontId="20" fillId="0" borderId="10" xfId="4" applyNumberFormat="1" applyFont="1" applyBorder="1" applyAlignment="1">
      <alignment horizontal="center" vertical="center"/>
    </xf>
    <xf numFmtId="184" fontId="20" fillId="0" borderId="1" xfId="4" applyNumberFormat="1" applyFont="1" applyBorder="1" applyAlignment="1">
      <alignment horizontal="center" vertical="center"/>
    </xf>
    <xf numFmtId="184" fontId="20" fillId="0" borderId="13" xfId="4" applyNumberFormat="1" applyFont="1" applyBorder="1" applyAlignment="1">
      <alignment horizontal="center" vertical="center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tabSelected="1" zoomScale="40" zoomScaleNormal="40" zoomScaleSheetLayoutView="50" workbookViewId="0">
      <selection activeCell="H131" sqref="H131"/>
    </sheetView>
  </sheetViews>
  <sheetFormatPr defaultColWidth="8.875" defaultRowHeight="4.9000000000000004" customHeight="1"/>
  <cols>
    <col min="1" max="1" width="7" style="41" customWidth="1"/>
    <col min="2" max="2" width="8.5" style="41" customWidth="1"/>
    <col min="3" max="3" width="55.5" style="41" customWidth="1"/>
    <col min="4" max="4" width="16.5" style="41" customWidth="1"/>
    <col min="5" max="5" width="20.625" style="41" customWidth="1"/>
    <col min="6" max="6" width="19.5" style="41" hidden="1" customWidth="1"/>
    <col min="7" max="7" width="15.25" style="41" hidden="1" customWidth="1"/>
    <col min="8" max="8" width="8.5" style="41" customWidth="1"/>
    <col min="9" max="9" width="68.125" style="41" customWidth="1"/>
    <col min="10" max="10" width="16.5" style="41" customWidth="1"/>
    <col min="11" max="11" width="20.625" style="41" customWidth="1"/>
    <col min="12" max="12" width="19.5" style="41" hidden="1" customWidth="1"/>
    <col min="13" max="13" width="15.25" style="41" hidden="1" customWidth="1"/>
    <col min="14" max="14" width="8.5" style="41" customWidth="1"/>
    <col min="15" max="15" width="64" style="41" customWidth="1"/>
    <col min="16" max="16" width="18" style="41" customWidth="1"/>
    <col min="17" max="17" width="20.625" style="62" customWidth="1"/>
    <col min="18" max="18" width="15.625" style="41" hidden="1" customWidth="1"/>
    <col min="19" max="19" width="15.625" style="63" hidden="1" customWidth="1"/>
    <col min="20" max="20" width="8.5" style="41" customWidth="1"/>
    <col min="21" max="21" width="67.75" style="41" customWidth="1"/>
    <col min="22" max="22" width="15.25" style="41" customWidth="1"/>
    <col min="23" max="23" width="20.625" style="62" customWidth="1"/>
    <col min="24" max="25" width="15.625" style="41" hidden="1" customWidth="1"/>
    <col min="26" max="26" width="8.5" style="41" customWidth="1"/>
    <col min="27" max="27" width="67.75" style="41" customWidth="1"/>
    <col min="28" max="28" width="16.5" style="41" customWidth="1"/>
    <col min="29" max="29" width="20.625" style="62" customWidth="1"/>
    <col min="30" max="30" width="14.25" style="41" hidden="1" customWidth="1"/>
    <col min="31" max="31" width="15.625" style="41" hidden="1" customWidth="1"/>
    <col min="32" max="32" width="8.5" style="41" customWidth="1"/>
    <col min="33" max="33" width="62.75" style="41" customWidth="1"/>
    <col min="34" max="34" width="16.5" style="41" customWidth="1"/>
    <col min="35" max="35" width="20.625" style="62" customWidth="1"/>
    <col min="36" max="36" width="14.25" style="41" hidden="1" customWidth="1"/>
    <col min="37" max="37" width="15.625" style="41" hidden="1" customWidth="1"/>
    <col min="38" max="41" width="15.75" style="41" customWidth="1"/>
    <col min="42" max="16384" width="8.875" style="41"/>
  </cols>
  <sheetData>
    <row r="1" spans="1:40" s="38" customFormat="1" ht="83.25" customHeight="1">
      <c r="A1" s="91" t="s">
        <v>140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1:40" ht="65.099999999999994" customHeight="1">
      <c r="A2" s="1" t="s">
        <v>0</v>
      </c>
      <c r="B2" s="126">
        <v>45187</v>
      </c>
      <c r="C2" s="126"/>
      <c r="D2" s="126"/>
      <c r="E2" s="126"/>
      <c r="F2" s="126"/>
      <c r="G2" s="126"/>
      <c r="H2" s="127">
        <f>B2+1</f>
        <v>45188</v>
      </c>
      <c r="I2" s="127"/>
      <c r="J2" s="127"/>
      <c r="K2" s="127"/>
      <c r="L2" s="127"/>
      <c r="M2" s="127"/>
      <c r="N2" s="128">
        <f>H2+1</f>
        <v>45189</v>
      </c>
      <c r="O2" s="128"/>
      <c r="P2" s="128"/>
      <c r="Q2" s="128"/>
      <c r="R2" s="128"/>
      <c r="S2" s="128"/>
      <c r="T2" s="129">
        <f>N2+1</f>
        <v>45190</v>
      </c>
      <c r="U2" s="129"/>
      <c r="V2" s="129"/>
      <c r="W2" s="129"/>
      <c r="X2" s="129"/>
      <c r="Y2" s="129"/>
      <c r="Z2" s="130">
        <f>T2+1</f>
        <v>45191</v>
      </c>
      <c r="AA2" s="131"/>
      <c r="AB2" s="131"/>
      <c r="AC2" s="132"/>
      <c r="AD2" s="40"/>
      <c r="AE2" s="40"/>
      <c r="AF2" s="121">
        <f>Z2+1</f>
        <v>45192</v>
      </c>
      <c r="AG2" s="122"/>
      <c r="AH2" s="122"/>
      <c r="AI2" s="123"/>
      <c r="AJ2" s="40"/>
      <c r="AK2" s="40"/>
    </row>
    <row r="3" spans="1:40" ht="65.099999999999994" customHeight="1">
      <c r="A3" s="2" t="s">
        <v>1</v>
      </c>
      <c r="B3" s="1"/>
      <c r="C3" s="124">
        <v>1518</v>
      </c>
      <c r="D3" s="124"/>
      <c r="E3" s="124"/>
      <c r="F3" s="3"/>
      <c r="G3" s="3"/>
      <c r="H3" s="1"/>
      <c r="I3" s="124">
        <f>C3</f>
        <v>1518</v>
      </c>
      <c r="J3" s="124"/>
      <c r="K3" s="124"/>
      <c r="L3" s="3"/>
      <c r="M3" s="3"/>
      <c r="N3" s="1"/>
      <c r="O3" s="124">
        <f>I3</f>
        <v>1518</v>
      </c>
      <c r="P3" s="124"/>
      <c r="Q3" s="124"/>
      <c r="R3" s="3"/>
      <c r="S3" s="3"/>
      <c r="T3" s="1"/>
      <c r="U3" s="124">
        <v>1518</v>
      </c>
      <c r="V3" s="124"/>
      <c r="W3" s="124"/>
      <c r="X3" s="3"/>
      <c r="Y3" s="3"/>
      <c r="Z3" s="1"/>
      <c r="AA3" s="124">
        <f>U3</f>
        <v>1518</v>
      </c>
      <c r="AB3" s="124"/>
      <c r="AC3" s="124"/>
      <c r="AD3" s="44"/>
      <c r="AE3" s="44"/>
      <c r="AF3" s="39"/>
      <c r="AG3" s="125">
        <f>AA3</f>
        <v>1518</v>
      </c>
      <c r="AH3" s="125"/>
      <c r="AI3" s="125"/>
      <c r="AJ3" s="44"/>
      <c r="AK3" s="44"/>
    </row>
    <row r="4" spans="1:40" ht="65.099999999999994" customHeight="1">
      <c r="A4" s="2"/>
      <c r="B4" s="1"/>
      <c r="C4" s="83" t="s">
        <v>2</v>
      </c>
      <c r="D4" s="83" t="s">
        <v>3</v>
      </c>
      <c r="E4" s="4" t="s">
        <v>4</v>
      </c>
      <c r="F4" s="2" t="s">
        <v>5</v>
      </c>
      <c r="G4" s="2" t="s">
        <v>6</v>
      </c>
      <c r="H4" s="1"/>
      <c r="I4" s="83" t="s">
        <v>2</v>
      </c>
      <c r="J4" s="83" t="s">
        <v>3</v>
      </c>
      <c r="K4" s="4" t="s">
        <v>4</v>
      </c>
      <c r="L4" s="2" t="s">
        <v>5</v>
      </c>
      <c r="M4" s="2" t="s">
        <v>6</v>
      </c>
      <c r="N4" s="1"/>
      <c r="O4" s="83" t="s">
        <v>2</v>
      </c>
      <c r="P4" s="83" t="s">
        <v>3</v>
      </c>
      <c r="Q4" s="4" t="s">
        <v>4</v>
      </c>
      <c r="R4" s="2" t="s">
        <v>5</v>
      </c>
      <c r="S4" s="2" t="s">
        <v>6</v>
      </c>
      <c r="T4" s="1"/>
      <c r="U4" s="83" t="s">
        <v>2</v>
      </c>
      <c r="V4" s="83" t="s">
        <v>3</v>
      </c>
      <c r="W4" s="4" t="s">
        <v>4</v>
      </c>
      <c r="X4" s="2" t="s">
        <v>5</v>
      </c>
      <c r="Y4" s="2" t="s">
        <v>6</v>
      </c>
      <c r="Z4" s="1"/>
      <c r="AA4" s="83" t="s">
        <v>2</v>
      </c>
      <c r="AB4" s="83" t="s">
        <v>3</v>
      </c>
      <c r="AC4" s="4" t="s">
        <v>4</v>
      </c>
      <c r="AD4" s="42" t="s">
        <v>5</v>
      </c>
      <c r="AE4" s="42" t="s">
        <v>6</v>
      </c>
      <c r="AF4" s="39"/>
      <c r="AG4" s="43" t="s">
        <v>2</v>
      </c>
      <c r="AH4" s="43" t="s">
        <v>3</v>
      </c>
      <c r="AI4" s="45" t="s">
        <v>4</v>
      </c>
      <c r="AJ4" s="42" t="s">
        <v>5</v>
      </c>
      <c r="AK4" s="42" t="s">
        <v>6</v>
      </c>
      <c r="AL4" s="46"/>
      <c r="AM4" s="47"/>
      <c r="AN4" s="47"/>
    </row>
    <row r="5" spans="1:40" s="48" customFormat="1" ht="65.099999999999994" customHeight="1">
      <c r="A5" s="120" t="s">
        <v>7</v>
      </c>
      <c r="B5" s="117"/>
      <c r="C5" s="116" t="s">
        <v>8</v>
      </c>
      <c r="D5" s="116"/>
      <c r="E5" s="116"/>
      <c r="F5" s="116"/>
      <c r="G5" s="116"/>
      <c r="H5" s="117"/>
      <c r="I5" s="116" t="s">
        <v>220</v>
      </c>
      <c r="J5" s="118" t="s">
        <v>144</v>
      </c>
      <c r="K5" s="119" t="s">
        <v>9</v>
      </c>
      <c r="L5" s="119">
        <v>350</v>
      </c>
      <c r="M5" s="119">
        <v>5250</v>
      </c>
      <c r="N5" s="117"/>
      <c r="O5" s="116" t="s">
        <v>10</v>
      </c>
      <c r="P5" s="116"/>
      <c r="Q5" s="116"/>
      <c r="R5" s="116"/>
      <c r="S5" s="116"/>
      <c r="T5" s="117"/>
      <c r="U5" s="116"/>
      <c r="V5" s="116"/>
      <c r="W5" s="116"/>
      <c r="X5" s="116"/>
      <c r="Y5" s="116"/>
      <c r="Z5" s="117"/>
      <c r="AA5" s="116" t="s">
        <v>10</v>
      </c>
      <c r="AB5" s="116"/>
      <c r="AC5" s="116"/>
      <c r="AD5" s="114"/>
      <c r="AE5" s="114"/>
      <c r="AF5" s="115"/>
      <c r="AG5" s="114" t="s">
        <v>10</v>
      </c>
      <c r="AH5" s="114"/>
      <c r="AI5" s="114"/>
      <c r="AJ5" s="114"/>
      <c r="AK5" s="114"/>
    </row>
    <row r="6" spans="1:40" s="48" customFormat="1" ht="65.099999999999994" customHeight="1">
      <c r="A6" s="120"/>
      <c r="B6" s="117"/>
      <c r="C6" s="116"/>
      <c r="D6" s="116"/>
      <c r="E6" s="116"/>
      <c r="F6" s="116"/>
      <c r="G6" s="116"/>
      <c r="H6" s="117"/>
      <c r="I6" s="116"/>
      <c r="J6" s="118"/>
      <c r="K6" s="119"/>
      <c r="L6" s="119"/>
      <c r="M6" s="119"/>
      <c r="N6" s="117"/>
      <c r="O6" s="116"/>
      <c r="P6" s="116"/>
      <c r="Q6" s="116"/>
      <c r="R6" s="116"/>
      <c r="S6" s="116"/>
      <c r="T6" s="117"/>
      <c r="U6" s="116"/>
      <c r="V6" s="116"/>
      <c r="W6" s="116"/>
      <c r="X6" s="116"/>
      <c r="Y6" s="116"/>
      <c r="Z6" s="117"/>
      <c r="AA6" s="116"/>
      <c r="AB6" s="116"/>
      <c r="AC6" s="116"/>
      <c r="AD6" s="114"/>
      <c r="AE6" s="114"/>
      <c r="AF6" s="115"/>
      <c r="AG6" s="114"/>
      <c r="AH6" s="114"/>
      <c r="AI6" s="114"/>
      <c r="AJ6" s="114"/>
      <c r="AK6" s="114"/>
    </row>
    <row r="7" spans="1:40" s="7" customFormat="1" ht="65.099999999999994" customHeight="1">
      <c r="A7" s="101" t="s">
        <v>11</v>
      </c>
      <c r="B7" s="103" t="s">
        <v>64</v>
      </c>
      <c r="C7" s="34" t="s">
        <v>19</v>
      </c>
      <c r="D7" s="34" t="s">
        <v>20</v>
      </c>
      <c r="E7" s="35" t="s">
        <v>123</v>
      </c>
      <c r="F7" s="35">
        <v>168</v>
      </c>
      <c r="G7" s="35">
        <v>202</v>
      </c>
      <c r="H7" s="103" t="s">
        <v>67</v>
      </c>
      <c r="I7" s="34" t="s">
        <v>22</v>
      </c>
      <c r="J7" s="34" t="s">
        <v>23</v>
      </c>
      <c r="K7" s="35" t="s">
        <v>21</v>
      </c>
      <c r="L7" s="35">
        <v>169</v>
      </c>
      <c r="M7" s="35">
        <v>254</v>
      </c>
      <c r="N7" s="103" t="s">
        <v>70</v>
      </c>
      <c r="O7" s="34" t="s">
        <v>22</v>
      </c>
      <c r="P7" s="34" t="s">
        <v>23</v>
      </c>
      <c r="Q7" s="35" t="s">
        <v>21</v>
      </c>
      <c r="R7" s="35">
        <v>169</v>
      </c>
      <c r="S7" s="35">
        <v>254</v>
      </c>
      <c r="T7" s="103" t="s">
        <v>195</v>
      </c>
      <c r="U7" s="34" t="s">
        <v>88</v>
      </c>
      <c r="V7" s="34" t="s">
        <v>20</v>
      </c>
      <c r="W7" s="35" t="s">
        <v>21</v>
      </c>
      <c r="X7" s="35">
        <v>185</v>
      </c>
      <c r="Y7" s="35">
        <v>278</v>
      </c>
      <c r="Z7" s="103" t="s">
        <v>75</v>
      </c>
      <c r="AA7" s="34" t="s">
        <v>47</v>
      </c>
      <c r="AB7" s="34" t="s">
        <v>20</v>
      </c>
      <c r="AC7" s="35" t="s">
        <v>123</v>
      </c>
      <c r="AD7" s="6">
        <v>100</v>
      </c>
      <c r="AE7" s="6">
        <v>120</v>
      </c>
      <c r="AF7" s="97" t="s">
        <v>78</v>
      </c>
      <c r="AG7" s="5" t="s">
        <v>145</v>
      </c>
      <c r="AH7" s="5" t="s">
        <v>20</v>
      </c>
      <c r="AI7" s="6" t="s">
        <v>123</v>
      </c>
      <c r="AJ7" s="6">
        <v>100</v>
      </c>
      <c r="AK7" s="6">
        <v>120</v>
      </c>
    </row>
    <row r="8" spans="1:40" s="7" customFormat="1" ht="65.099999999999994" customHeight="1">
      <c r="A8" s="102"/>
      <c r="B8" s="104"/>
      <c r="C8" s="34" t="s">
        <v>184</v>
      </c>
      <c r="D8" s="34" t="s">
        <v>146</v>
      </c>
      <c r="E8" s="84">
        <v>66</v>
      </c>
      <c r="F8" s="35">
        <v>210</v>
      </c>
      <c r="G8" s="35">
        <f>F8*E8</f>
        <v>13860</v>
      </c>
      <c r="H8" s="104"/>
      <c r="I8" s="34" t="s">
        <v>91</v>
      </c>
      <c r="J8" s="34" t="s">
        <v>20</v>
      </c>
      <c r="K8" s="35" t="s">
        <v>21</v>
      </c>
      <c r="L8" s="35">
        <v>168</v>
      </c>
      <c r="M8" s="35">
        <v>252</v>
      </c>
      <c r="N8" s="104"/>
      <c r="O8" s="34" t="s">
        <v>47</v>
      </c>
      <c r="P8" s="34" t="s">
        <v>20</v>
      </c>
      <c r="Q8" s="35" t="s">
        <v>123</v>
      </c>
      <c r="R8" s="35">
        <v>100</v>
      </c>
      <c r="S8" s="35">
        <v>120</v>
      </c>
      <c r="T8" s="104"/>
      <c r="U8" s="34" t="s">
        <v>14</v>
      </c>
      <c r="V8" s="34" t="s">
        <v>15</v>
      </c>
      <c r="W8" s="35" t="s">
        <v>30</v>
      </c>
      <c r="X8" s="35">
        <v>66</v>
      </c>
      <c r="Y8" s="35">
        <v>1320</v>
      </c>
      <c r="Z8" s="104"/>
      <c r="AA8" s="34" t="s">
        <v>114</v>
      </c>
      <c r="AB8" s="34" t="s">
        <v>12</v>
      </c>
      <c r="AC8" s="35" t="s">
        <v>112</v>
      </c>
      <c r="AD8" s="6">
        <v>203</v>
      </c>
      <c r="AE8" s="6">
        <v>20300</v>
      </c>
      <c r="AF8" s="98"/>
      <c r="AG8" s="5" t="s">
        <v>14</v>
      </c>
      <c r="AH8" s="5" t="s">
        <v>15</v>
      </c>
      <c r="AI8" s="80">
        <v>12</v>
      </c>
      <c r="AJ8" s="6">
        <v>66</v>
      </c>
      <c r="AK8" s="6">
        <f>AJ8*AI8</f>
        <v>792</v>
      </c>
    </row>
    <row r="9" spans="1:40" s="7" customFormat="1" ht="65.099999999999994" customHeight="1">
      <c r="A9" s="102"/>
      <c r="B9" s="104"/>
      <c r="C9" s="34" t="s">
        <v>185</v>
      </c>
      <c r="D9" s="34" t="s">
        <v>80</v>
      </c>
      <c r="E9" s="35" t="s">
        <v>147</v>
      </c>
      <c r="F9" s="35">
        <v>145</v>
      </c>
      <c r="G9" s="35">
        <v>3770</v>
      </c>
      <c r="H9" s="104"/>
      <c r="I9" s="34" t="s">
        <v>190</v>
      </c>
      <c r="J9" s="34" t="s">
        <v>148</v>
      </c>
      <c r="K9" s="35" t="s">
        <v>35</v>
      </c>
      <c r="L9" s="35">
        <v>195</v>
      </c>
      <c r="M9" s="35">
        <v>195</v>
      </c>
      <c r="N9" s="104"/>
      <c r="O9" s="34" t="s">
        <v>14</v>
      </c>
      <c r="P9" s="34" t="s">
        <v>15</v>
      </c>
      <c r="Q9" s="35" t="s">
        <v>31</v>
      </c>
      <c r="R9" s="35">
        <v>66</v>
      </c>
      <c r="S9" s="35">
        <v>660</v>
      </c>
      <c r="T9" s="104"/>
      <c r="U9" s="34" t="s">
        <v>116</v>
      </c>
      <c r="V9" s="34" t="s">
        <v>12</v>
      </c>
      <c r="W9" s="35" t="s">
        <v>90</v>
      </c>
      <c r="X9" s="35">
        <v>203</v>
      </c>
      <c r="Y9" s="35">
        <v>5075</v>
      </c>
      <c r="Z9" s="104"/>
      <c r="AA9" s="34" t="s">
        <v>192</v>
      </c>
      <c r="AB9" s="34" t="s">
        <v>12</v>
      </c>
      <c r="AC9" s="84">
        <v>10</v>
      </c>
      <c r="AD9" s="6">
        <v>260</v>
      </c>
      <c r="AE9" s="6">
        <f>AD9*AC9</f>
        <v>2600</v>
      </c>
      <c r="AF9" s="98"/>
      <c r="AG9" s="5" t="s">
        <v>117</v>
      </c>
      <c r="AH9" s="5" t="s">
        <v>12</v>
      </c>
      <c r="AI9" s="80">
        <v>102</v>
      </c>
      <c r="AJ9" s="6">
        <v>203</v>
      </c>
      <c r="AK9" s="6">
        <f>AJ9*AI9</f>
        <v>20706</v>
      </c>
    </row>
    <row r="10" spans="1:40" s="7" customFormat="1" ht="65.099999999999994" customHeight="1">
      <c r="A10" s="102"/>
      <c r="B10" s="104"/>
      <c r="C10" s="34" t="s">
        <v>188</v>
      </c>
      <c r="D10" s="34" t="s">
        <v>99</v>
      </c>
      <c r="E10" s="84">
        <v>72</v>
      </c>
      <c r="F10" s="35">
        <v>203</v>
      </c>
      <c r="G10" s="35">
        <f>F10*E10</f>
        <v>14616</v>
      </c>
      <c r="H10" s="104"/>
      <c r="I10" s="34" t="s">
        <v>196</v>
      </c>
      <c r="J10" s="34" t="s">
        <v>28</v>
      </c>
      <c r="K10" s="35" t="s">
        <v>128</v>
      </c>
      <c r="L10" s="35">
        <v>215</v>
      </c>
      <c r="M10" s="35">
        <v>19350</v>
      </c>
      <c r="N10" s="104"/>
      <c r="O10" s="34" t="s">
        <v>191</v>
      </c>
      <c r="P10" s="34" t="s">
        <v>149</v>
      </c>
      <c r="Q10" s="35" t="s">
        <v>150</v>
      </c>
      <c r="R10" s="35">
        <v>300</v>
      </c>
      <c r="S10" s="35">
        <v>36000</v>
      </c>
      <c r="T10" s="104"/>
      <c r="U10" s="34" t="s">
        <v>95</v>
      </c>
      <c r="V10" s="34" t="s">
        <v>17</v>
      </c>
      <c r="W10" s="35" t="s">
        <v>123</v>
      </c>
      <c r="X10" s="35">
        <v>660</v>
      </c>
      <c r="Y10" s="35">
        <v>792</v>
      </c>
      <c r="Z10" s="104"/>
      <c r="AA10" s="34" t="s">
        <v>132</v>
      </c>
      <c r="AB10" s="34" t="s">
        <v>29</v>
      </c>
      <c r="AC10" s="35" t="s">
        <v>92</v>
      </c>
      <c r="AD10" s="6">
        <v>68</v>
      </c>
      <c r="AE10" s="6">
        <v>4760</v>
      </c>
      <c r="AF10" s="98"/>
      <c r="AG10" s="5" t="s">
        <v>108</v>
      </c>
      <c r="AH10" s="5" t="s">
        <v>89</v>
      </c>
      <c r="AI10" s="80">
        <v>50</v>
      </c>
      <c r="AJ10" s="6">
        <v>66</v>
      </c>
      <c r="AK10" s="6">
        <f>AJ10*AI10</f>
        <v>3300</v>
      </c>
    </row>
    <row r="11" spans="1:40" s="7" customFormat="1" ht="65.099999999999994" customHeight="1">
      <c r="A11" s="102"/>
      <c r="B11" s="104"/>
      <c r="C11" s="85"/>
      <c r="D11" s="85"/>
      <c r="E11" s="85"/>
      <c r="F11" s="85"/>
      <c r="G11" s="85"/>
      <c r="H11" s="104"/>
      <c r="I11" s="85"/>
      <c r="J11" s="85"/>
      <c r="K11" s="85"/>
      <c r="L11" s="85"/>
      <c r="M11" s="85"/>
      <c r="N11" s="104"/>
      <c r="O11" s="34" t="s">
        <v>108</v>
      </c>
      <c r="P11" s="34" t="s">
        <v>89</v>
      </c>
      <c r="Q11" s="35" t="s">
        <v>32</v>
      </c>
      <c r="R11" s="35">
        <v>66</v>
      </c>
      <c r="S11" s="35">
        <v>990</v>
      </c>
      <c r="T11" s="104"/>
      <c r="U11" s="34" t="s">
        <v>96</v>
      </c>
      <c r="V11" s="34" t="s">
        <v>97</v>
      </c>
      <c r="W11" s="35" t="s">
        <v>123</v>
      </c>
      <c r="X11" s="35">
        <v>1550</v>
      </c>
      <c r="Y11" s="35">
        <v>1860</v>
      </c>
      <c r="Z11" s="104"/>
      <c r="AA11" s="85"/>
      <c r="AB11" s="85"/>
      <c r="AC11" s="85"/>
      <c r="AD11" s="8"/>
      <c r="AE11" s="8"/>
      <c r="AF11" s="98"/>
      <c r="AG11" s="5" t="s">
        <v>154</v>
      </c>
      <c r="AH11" s="8"/>
      <c r="AI11" s="6" t="s">
        <v>155</v>
      </c>
      <c r="AJ11" s="6">
        <v>175</v>
      </c>
      <c r="AK11" s="6">
        <v>350</v>
      </c>
    </row>
    <row r="12" spans="1:40" s="7" customFormat="1" ht="65.099999999999994" customHeight="1">
      <c r="A12" s="102"/>
      <c r="B12" s="104"/>
      <c r="C12" s="85"/>
      <c r="D12" s="85"/>
      <c r="E12" s="85"/>
      <c r="F12" s="85"/>
      <c r="G12" s="85"/>
      <c r="H12" s="104"/>
      <c r="I12" s="85"/>
      <c r="J12" s="85"/>
      <c r="K12" s="85"/>
      <c r="L12" s="85"/>
      <c r="M12" s="85"/>
      <c r="N12" s="104"/>
      <c r="O12" s="34" t="s">
        <v>151</v>
      </c>
      <c r="P12" s="34" t="s">
        <v>152</v>
      </c>
      <c r="Q12" s="35" t="s">
        <v>153</v>
      </c>
      <c r="R12" s="35">
        <v>200</v>
      </c>
      <c r="S12" s="35">
        <v>400</v>
      </c>
      <c r="T12" s="104"/>
      <c r="U12" s="34" t="s">
        <v>200</v>
      </c>
      <c r="V12" s="34" t="s">
        <v>93</v>
      </c>
      <c r="W12" s="84">
        <v>185</v>
      </c>
      <c r="X12" s="35">
        <v>60</v>
      </c>
      <c r="Y12" s="35">
        <f>X12*W12</f>
        <v>11100</v>
      </c>
      <c r="Z12" s="104"/>
      <c r="AA12" s="85"/>
      <c r="AB12" s="85"/>
      <c r="AC12" s="85"/>
      <c r="AD12" s="8"/>
      <c r="AE12" s="8"/>
      <c r="AF12" s="98"/>
      <c r="AG12" s="8"/>
      <c r="AH12" s="8"/>
      <c r="AI12" s="8"/>
      <c r="AJ12" s="8"/>
      <c r="AK12" s="8"/>
    </row>
    <row r="13" spans="1:40" s="7" customFormat="1" ht="65.099999999999994" customHeight="1">
      <c r="A13" s="102"/>
      <c r="B13" s="104"/>
      <c r="C13" s="85"/>
      <c r="D13" s="85"/>
      <c r="E13" s="85"/>
      <c r="F13" s="85"/>
      <c r="G13" s="85"/>
      <c r="H13" s="104"/>
      <c r="I13" s="85"/>
      <c r="J13" s="85"/>
      <c r="K13" s="85"/>
      <c r="L13" s="85"/>
      <c r="M13" s="85"/>
      <c r="N13" s="104"/>
      <c r="O13" s="34" t="s">
        <v>19</v>
      </c>
      <c r="P13" s="34" t="s">
        <v>20</v>
      </c>
      <c r="Q13" s="35" t="s">
        <v>123</v>
      </c>
      <c r="R13" s="35">
        <v>168</v>
      </c>
      <c r="S13" s="35">
        <v>202</v>
      </c>
      <c r="T13" s="104"/>
      <c r="U13" s="34" t="s">
        <v>156</v>
      </c>
      <c r="V13" s="34" t="s">
        <v>157</v>
      </c>
      <c r="W13" s="35" t="s">
        <v>150</v>
      </c>
      <c r="X13" s="35">
        <v>78</v>
      </c>
      <c r="Y13" s="35">
        <v>9360</v>
      </c>
      <c r="Z13" s="104"/>
      <c r="AA13" s="85"/>
      <c r="AB13" s="85"/>
      <c r="AC13" s="85"/>
      <c r="AD13" s="8"/>
      <c r="AE13" s="8"/>
      <c r="AF13" s="98"/>
      <c r="AG13" s="8"/>
      <c r="AH13" s="8"/>
      <c r="AI13" s="8"/>
      <c r="AJ13" s="8"/>
      <c r="AK13" s="8"/>
    </row>
    <row r="14" spans="1:40" s="7" customFormat="1" ht="65.099999999999994" customHeight="1">
      <c r="A14" s="102"/>
      <c r="B14" s="104"/>
      <c r="C14" s="85"/>
      <c r="D14" s="85"/>
      <c r="E14" s="85"/>
      <c r="F14" s="85"/>
      <c r="G14" s="85"/>
      <c r="H14" s="104"/>
      <c r="I14" s="85"/>
      <c r="J14" s="85"/>
      <c r="K14" s="85"/>
      <c r="L14" s="85"/>
      <c r="M14" s="85"/>
      <c r="N14" s="104"/>
      <c r="O14" s="34" t="s">
        <v>224</v>
      </c>
      <c r="P14" s="34" t="s">
        <v>83</v>
      </c>
      <c r="Q14" s="35" t="s">
        <v>98</v>
      </c>
      <c r="R14" s="35">
        <v>65</v>
      </c>
      <c r="S14" s="35">
        <v>2925</v>
      </c>
      <c r="T14" s="104"/>
      <c r="U14" s="34" t="s">
        <v>108</v>
      </c>
      <c r="V14" s="34" t="s">
        <v>89</v>
      </c>
      <c r="W14" s="35" t="s">
        <v>32</v>
      </c>
      <c r="X14" s="35">
        <v>66</v>
      </c>
      <c r="Y14" s="35">
        <v>990</v>
      </c>
      <c r="Z14" s="104"/>
      <c r="AA14" s="85"/>
      <c r="AB14" s="85"/>
      <c r="AC14" s="85"/>
      <c r="AD14" s="8"/>
      <c r="AE14" s="8"/>
      <c r="AF14" s="98"/>
      <c r="AG14" s="8"/>
      <c r="AH14" s="8"/>
      <c r="AI14" s="8"/>
      <c r="AJ14" s="8"/>
      <c r="AK14" s="8"/>
    </row>
    <row r="15" spans="1:40" s="7" customFormat="1" ht="65.099999999999994" customHeight="1">
      <c r="A15" s="101" t="s">
        <v>24</v>
      </c>
      <c r="B15" s="103" t="s">
        <v>65</v>
      </c>
      <c r="C15" s="34" t="s">
        <v>33</v>
      </c>
      <c r="D15" s="34" t="s">
        <v>20</v>
      </c>
      <c r="E15" s="35" t="s">
        <v>123</v>
      </c>
      <c r="F15" s="35">
        <v>100</v>
      </c>
      <c r="G15" s="35">
        <v>120</v>
      </c>
      <c r="H15" s="103" t="s">
        <v>68</v>
      </c>
      <c r="I15" s="34" t="s">
        <v>120</v>
      </c>
      <c r="J15" s="34" t="s">
        <v>49</v>
      </c>
      <c r="K15" s="35" t="s">
        <v>158</v>
      </c>
      <c r="L15" s="35">
        <v>155</v>
      </c>
      <c r="M15" s="35">
        <v>310</v>
      </c>
      <c r="N15" s="103" t="s">
        <v>71</v>
      </c>
      <c r="O15" s="34" t="s">
        <v>84</v>
      </c>
      <c r="P15" s="34" t="s">
        <v>85</v>
      </c>
      <c r="Q15" s="35" t="s">
        <v>32</v>
      </c>
      <c r="R15" s="35">
        <v>115</v>
      </c>
      <c r="S15" s="35">
        <v>1725</v>
      </c>
      <c r="T15" s="103" t="s">
        <v>73</v>
      </c>
      <c r="U15" s="34" t="s">
        <v>47</v>
      </c>
      <c r="V15" s="34" t="s">
        <v>20</v>
      </c>
      <c r="W15" s="35" t="s">
        <v>123</v>
      </c>
      <c r="X15" s="35">
        <v>100</v>
      </c>
      <c r="Y15" s="35">
        <v>120</v>
      </c>
      <c r="Z15" s="103" t="s">
        <v>76</v>
      </c>
      <c r="AA15" s="34" t="s">
        <v>14</v>
      </c>
      <c r="AB15" s="34" t="s">
        <v>15</v>
      </c>
      <c r="AC15" s="35" t="s">
        <v>122</v>
      </c>
      <c r="AD15" s="6">
        <v>66</v>
      </c>
      <c r="AE15" s="6">
        <v>396</v>
      </c>
      <c r="AF15" s="97" t="s">
        <v>141</v>
      </c>
      <c r="AG15" s="5" t="s">
        <v>14</v>
      </c>
      <c r="AH15" s="5" t="s">
        <v>15</v>
      </c>
      <c r="AI15" s="6" t="s">
        <v>122</v>
      </c>
      <c r="AJ15" s="6">
        <v>66</v>
      </c>
      <c r="AK15" s="6">
        <v>396</v>
      </c>
    </row>
    <row r="16" spans="1:40" s="7" customFormat="1" ht="65.099999999999994" customHeight="1">
      <c r="A16" s="102"/>
      <c r="B16" s="104"/>
      <c r="C16" s="34" t="s">
        <v>14</v>
      </c>
      <c r="D16" s="34" t="s">
        <v>15</v>
      </c>
      <c r="E16" s="84">
        <v>12</v>
      </c>
      <c r="F16" s="35">
        <v>66</v>
      </c>
      <c r="G16" s="35">
        <f>F16*E16</f>
        <v>792</v>
      </c>
      <c r="H16" s="104"/>
      <c r="I16" s="34" t="s">
        <v>159</v>
      </c>
      <c r="J16" s="34" t="s">
        <v>160</v>
      </c>
      <c r="K16" s="86">
        <v>4</v>
      </c>
      <c r="L16" s="35">
        <v>814</v>
      </c>
      <c r="M16" s="35">
        <f>L16*K16</f>
        <v>3256</v>
      </c>
      <c r="N16" s="104"/>
      <c r="O16" s="34" t="s">
        <v>41</v>
      </c>
      <c r="P16" s="34" t="s">
        <v>42</v>
      </c>
      <c r="Q16" s="35" t="s">
        <v>90</v>
      </c>
      <c r="R16" s="35">
        <v>95</v>
      </c>
      <c r="S16" s="35">
        <v>2375</v>
      </c>
      <c r="T16" s="104"/>
      <c r="U16" s="34" t="s">
        <v>19</v>
      </c>
      <c r="V16" s="34" t="s">
        <v>20</v>
      </c>
      <c r="W16" s="35" t="s">
        <v>123</v>
      </c>
      <c r="X16" s="35">
        <v>168</v>
      </c>
      <c r="Y16" s="35">
        <v>202</v>
      </c>
      <c r="Z16" s="104"/>
      <c r="AA16" s="34" t="s">
        <v>44</v>
      </c>
      <c r="AB16" s="34" t="s">
        <v>45</v>
      </c>
      <c r="AC16" s="35" t="s">
        <v>122</v>
      </c>
      <c r="AD16" s="6">
        <v>140</v>
      </c>
      <c r="AE16" s="6">
        <v>840</v>
      </c>
      <c r="AF16" s="98"/>
      <c r="AG16" s="5" t="s">
        <v>84</v>
      </c>
      <c r="AH16" s="5" t="s">
        <v>85</v>
      </c>
      <c r="AI16" s="6" t="s">
        <v>122</v>
      </c>
      <c r="AJ16" s="6">
        <v>115</v>
      </c>
      <c r="AK16" s="6">
        <v>690</v>
      </c>
    </row>
    <row r="17" spans="1:40" s="7" customFormat="1" ht="65.099999999999994" customHeight="1">
      <c r="A17" s="102"/>
      <c r="B17" s="104"/>
      <c r="C17" s="34" t="s">
        <v>186</v>
      </c>
      <c r="D17" s="34" t="s">
        <v>161</v>
      </c>
      <c r="E17" s="35" t="s">
        <v>162</v>
      </c>
      <c r="F17" s="35">
        <v>84</v>
      </c>
      <c r="G17" s="35">
        <v>1848</v>
      </c>
      <c r="H17" s="104"/>
      <c r="I17" s="34" t="s">
        <v>14</v>
      </c>
      <c r="J17" s="34" t="s">
        <v>15</v>
      </c>
      <c r="K17" s="35" t="s">
        <v>31</v>
      </c>
      <c r="L17" s="35">
        <v>66</v>
      </c>
      <c r="M17" s="35">
        <v>660</v>
      </c>
      <c r="N17" s="104"/>
      <c r="O17" s="34" t="s">
        <v>81</v>
      </c>
      <c r="P17" s="34" t="s">
        <v>26</v>
      </c>
      <c r="Q17" s="84">
        <v>90</v>
      </c>
      <c r="R17" s="35">
        <v>103</v>
      </c>
      <c r="S17" s="35">
        <f>R17*Q17</f>
        <v>9270</v>
      </c>
      <c r="T17" s="104"/>
      <c r="U17" s="34" t="s">
        <v>201</v>
      </c>
      <c r="V17" s="34" t="s">
        <v>124</v>
      </c>
      <c r="W17" s="35" t="s">
        <v>163</v>
      </c>
      <c r="X17" s="35">
        <v>235</v>
      </c>
      <c r="Y17" s="35">
        <v>45355</v>
      </c>
      <c r="Z17" s="104"/>
      <c r="AA17" s="34" t="s">
        <v>116</v>
      </c>
      <c r="AB17" s="34" t="s">
        <v>12</v>
      </c>
      <c r="AC17" s="35" t="s">
        <v>122</v>
      </c>
      <c r="AD17" s="6">
        <v>203</v>
      </c>
      <c r="AE17" s="6">
        <v>1218</v>
      </c>
      <c r="AF17" s="98"/>
      <c r="AG17" s="5" t="s">
        <v>116</v>
      </c>
      <c r="AH17" s="5" t="s">
        <v>12</v>
      </c>
      <c r="AI17" s="6" t="s">
        <v>122</v>
      </c>
      <c r="AJ17" s="6">
        <v>203</v>
      </c>
      <c r="AK17" s="6">
        <v>1218</v>
      </c>
    </row>
    <row r="18" spans="1:40" s="7" customFormat="1" ht="65.099999999999994" customHeight="1">
      <c r="A18" s="102"/>
      <c r="B18" s="104"/>
      <c r="C18" s="34" t="s">
        <v>187</v>
      </c>
      <c r="D18" s="34" t="s">
        <v>29</v>
      </c>
      <c r="E18" s="35" t="s">
        <v>107</v>
      </c>
      <c r="F18" s="35">
        <v>66</v>
      </c>
      <c r="G18" s="35">
        <v>5280</v>
      </c>
      <c r="H18" s="104"/>
      <c r="I18" s="34" t="s">
        <v>108</v>
      </c>
      <c r="J18" s="34" t="s">
        <v>89</v>
      </c>
      <c r="K18" s="35" t="s">
        <v>30</v>
      </c>
      <c r="L18" s="35">
        <v>66</v>
      </c>
      <c r="M18" s="35">
        <v>1320</v>
      </c>
      <c r="N18" s="104"/>
      <c r="O18" s="34" t="s">
        <v>135</v>
      </c>
      <c r="P18" s="34" t="s">
        <v>29</v>
      </c>
      <c r="Q18" s="84">
        <v>5</v>
      </c>
      <c r="R18" s="35">
        <v>173</v>
      </c>
      <c r="S18" s="35">
        <f>R18*Q18</f>
        <v>865</v>
      </c>
      <c r="T18" s="104"/>
      <c r="U18" s="85"/>
      <c r="V18" s="85"/>
      <c r="W18" s="85"/>
      <c r="X18" s="85"/>
      <c r="Y18" s="85"/>
      <c r="Z18" s="104"/>
      <c r="AA18" s="34" t="s">
        <v>19</v>
      </c>
      <c r="AB18" s="34" t="s">
        <v>20</v>
      </c>
      <c r="AC18" s="35" t="s">
        <v>123</v>
      </c>
      <c r="AD18" s="6">
        <v>168</v>
      </c>
      <c r="AE18" s="6">
        <v>202</v>
      </c>
      <c r="AF18" s="98"/>
      <c r="AG18" s="5" t="s">
        <v>164</v>
      </c>
      <c r="AH18" s="5" t="s">
        <v>17</v>
      </c>
      <c r="AI18" s="6" t="s">
        <v>123</v>
      </c>
      <c r="AJ18" s="6">
        <v>225</v>
      </c>
      <c r="AK18" s="6">
        <v>270</v>
      </c>
    </row>
    <row r="19" spans="1:40" s="7" customFormat="1" ht="65.099999999999994" customHeight="1">
      <c r="A19" s="102"/>
      <c r="B19" s="104"/>
      <c r="C19" s="85"/>
      <c r="D19" s="85"/>
      <c r="E19" s="85"/>
      <c r="F19" s="85"/>
      <c r="G19" s="85"/>
      <c r="H19" s="104"/>
      <c r="I19" s="34" t="s">
        <v>165</v>
      </c>
      <c r="J19" s="34" t="s">
        <v>166</v>
      </c>
      <c r="K19" s="35" t="s">
        <v>32</v>
      </c>
      <c r="L19" s="35">
        <v>105</v>
      </c>
      <c r="M19" s="35">
        <v>1575</v>
      </c>
      <c r="N19" s="104"/>
      <c r="O19" s="85"/>
      <c r="P19" s="85"/>
      <c r="Q19" s="85"/>
      <c r="R19" s="85"/>
      <c r="S19" s="85"/>
      <c r="T19" s="104"/>
      <c r="U19" s="85"/>
      <c r="V19" s="85"/>
      <c r="W19" s="85"/>
      <c r="X19" s="85"/>
      <c r="Y19" s="85"/>
      <c r="Z19" s="104"/>
      <c r="AA19" s="34" t="s">
        <v>193</v>
      </c>
      <c r="AB19" s="34" t="s">
        <v>28</v>
      </c>
      <c r="AC19" s="35" t="s">
        <v>107</v>
      </c>
      <c r="AD19" s="6">
        <v>98</v>
      </c>
      <c r="AE19" s="6">
        <v>7840</v>
      </c>
      <c r="AF19" s="98"/>
      <c r="AG19" s="5" t="s">
        <v>19</v>
      </c>
      <c r="AH19" s="5" t="s">
        <v>20</v>
      </c>
      <c r="AI19" s="6" t="s">
        <v>123</v>
      </c>
      <c r="AJ19" s="6">
        <v>168</v>
      </c>
      <c r="AK19" s="6">
        <v>202</v>
      </c>
    </row>
    <row r="20" spans="1:40" s="7" customFormat="1" ht="65.099999999999994" customHeight="1">
      <c r="A20" s="102"/>
      <c r="B20" s="104"/>
      <c r="C20" s="85"/>
      <c r="D20" s="85"/>
      <c r="E20" s="85"/>
      <c r="F20" s="85"/>
      <c r="G20" s="85"/>
      <c r="H20" s="104"/>
      <c r="I20" s="34" t="s">
        <v>126</v>
      </c>
      <c r="J20" s="34" t="s">
        <v>127</v>
      </c>
      <c r="K20" s="35" t="s">
        <v>112</v>
      </c>
      <c r="L20" s="35">
        <v>83</v>
      </c>
      <c r="M20" s="35">
        <v>8300</v>
      </c>
      <c r="N20" s="104"/>
      <c r="O20" s="85"/>
      <c r="P20" s="85"/>
      <c r="Q20" s="85"/>
      <c r="R20" s="85"/>
      <c r="S20" s="85"/>
      <c r="T20" s="104"/>
      <c r="U20" s="85"/>
      <c r="V20" s="85"/>
      <c r="W20" s="85"/>
      <c r="X20" s="85"/>
      <c r="Y20" s="85"/>
      <c r="Z20" s="104"/>
      <c r="AA20" s="34" t="s">
        <v>194</v>
      </c>
      <c r="AB20" s="34" t="s">
        <v>80</v>
      </c>
      <c r="AC20" s="35" t="s">
        <v>18</v>
      </c>
      <c r="AD20" s="6">
        <v>145</v>
      </c>
      <c r="AE20" s="6">
        <v>870</v>
      </c>
      <c r="AF20" s="98"/>
      <c r="AG20" s="5" t="s">
        <v>134</v>
      </c>
      <c r="AH20" s="5" t="s">
        <v>29</v>
      </c>
      <c r="AI20" s="6" t="s">
        <v>167</v>
      </c>
      <c r="AJ20" s="6">
        <v>64</v>
      </c>
      <c r="AK20" s="6">
        <v>8640</v>
      </c>
    </row>
    <row r="21" spans="1:40" s="7" customFormat="1" ht="65.099999999999994" customHeight="1">
      <c r="A21" s="101" t="s">
        <v>36</v>
      </c>
      <c r="B21" s="110" t="s">
        <v>227</v>
      </c>
      <c r="C21" s="34" t="s">
        <v>106</v>
      </c>
      <c r="D21" s="34" t="s">
        <v>20</v>
      </c>
      <c r="E21" s="35" t="s">
        <v>228</v>
      </c>
      <c r="F21" s="35">
        <v>100</v>
      </c>
      <c r="G21" s="35">
        <v>60</v>
      </c>
      <c r="H21" s="110" t="s">
        <v>37</v>
      </c>
      <c r="I21" s="34" t="s">
        <v>33</v>
      </c>
      <c r="J21" s="34" t="s">
        <v>20</v>
      </c>
      <c r="K21" s="35" t="s">
        <v>21</v>
      </c>
      <c r="L21" s="35">
        <v>100</v>
      </c>
      <c r="M21" s="35">
        <v>150</v>
      </c>
      <c r="N21" s="110" t="s">
        <v>37</v>
      </c>
      <c r="O21" s="34" t="s">
        <v>33</v>
      </c>
      <c r="P21" s="34" t="s">
        <v>20</v>
      </c>
      <c r="Q21" s="35" t="s">
        <v>21</v>
      </c>
      <c r="R21" s="35">
        <v>100</v>
      </c>
      <c r="S21" s="35">
        <v>150</v>
      </c>
      <c r="T21" s="103"/>
      <c r="U21" s="85"/>
      <c r="V21" s="85"/>
      <c r="W21" s="85"/>
      <c r="X21" s="85"/>
      <c r="Y21" s="85"/>
      <c r="Z21" s="110" t="s">
        <v>37</v>
      </c>
      <c r="AA21" s="34" t="s">
        <v>33</v>
      </c>
      <c r="AB21" s="34" t="s">
        <v>20</v>
      </c>
      <c r="AC21" s="35" t="s">
        <v>21</v>
      </c>
      <c r="AD21" s="6">
        <v>100</v>
      </c>
      <c r="AE21" s="6">
        <v>150</v>
      </c>
      <c r="AF21" s="112" t="s">
        <v>37</v>
      </c>
      <c r="AG21" s="5" t="s">
        <v>33</v>
      </c>
      <c r="AH21" s="5" t="s">
        <v>20</v>
      </c>
      <c r="AI21" s="6" t="s">
        <v>21</v>
      </c>
      <c r="AJ21" s="6">
        <v>100</v>
      </c>
      <c r="AK21" s="6">
        <v>150</v>
      </c>
    </row>
    <row r="22" spans="1:40" s="7" customFormat="1" ht="65.099999999999994" customHeight="1">
      <c r="A22" s="101"/>
      <c r="B22" s="110"/>
      <c r="C22" s="34" t="s">
        <v>229</v>
      </c>
      <c r="D22" s="34" t="s">
        <v>234</v>
      </c>
      <c r="E22" s="35" t="s">
        <v>230</v>
      </c>
      <c r="F22" s="35">
        <v>27</v>
      </c>
      <c r="G22" s="35">
        <v>2970</v>
      </c>
      <c r="H22" s="110"/>
      <c r="I22" s="9" t="s">
        <v>197</v>
      </c>
      <c r="J22" s="9" t="s">
        <v>38</v>
      </c>
      <c r="K22" s="10" t="s">
        <v>118</v>
      </c>
      <c r="L22" s="11"/>
      <c r="M22" s="11"/>
      <c r="N22" s="110"/>
      <c r="O22" s="9" t="s">
        <v>198</v>
      </c>
      <c r="P22" s="9" t="s">
        <v>39</v>
      </c>
      <c r="Q22" s="10" t="s">
        <v>118</v>
      </c>
      <c r="R22" s="11"/>
      <c r="S22" s="11"/>
      <c r="T22" s="103"/>
      <c r="U22" s="85"/>
      <c r="V22" s="85"/>
      <c r="W22" s="85"/>
      <c r="X22" s="85"/>
      <c r="Y22" s="85"/>
      <c r="Z22" s="110"/>
      <c r="AA22" s="9" t="s">
        <v>119</v>
      </c>
      <c r="AB22" s="9" t="s">
        <v>38</v>
      </c>
      <c r="AC22" s="10" t="s">
        <v>118</v>
      </c>
      <c r="AD22" s="11"/>
      <c r="AE22" s="11"/>
      <c r="AF22" s="112"/>
      <c r="AG22" s="9" t="s">
        <v>199</v>
      </c>
      <c r="AH22" s="9" t="s">
        <v>38</v>
      </c>
      <c r="AI22" s="10" t="s">
        <v>118</v>
      </c>
      <c r="AJ22" s="11"/>
      <c r="AK22" s="11"/>
    </row>
    <row r="23" spans="1:40" s="7" customFormat="1" ht="65.099999999999994" customHeight="1">
      <c r="A23" s="102"/>
      <c r="B23" s="111"/>
      <c r="C23" s="34" t="s">
        <v>233</v>
      </c>
      <c r="D23" s="34" t="s">
        <v>231</v>
      </c>
      <c r="E23" s="35" t="s">
        <v>232</v>
      </c>
      <c r="F23" s="35">
        <v>105</v>
      </c>
      <c r="G23" s="35">
        <v>735</v>
      </c>
      <c r="H23" s="111"/>
      <c r="I23" s="9"/>
      <c r="J23" s="9"/>
      <c r="K23" s="10"/>
      <c r="L23" s="11"/>
      <c r="M23" s="11"/>
      <c r="N23" s="111"/>
      <c r="O23" s="9"/>
      <c r="P23" s="9"/>
      <c r="Q23" s="10"/>
      <c r="R23" s="11"/>
      <c r="S23" s="11"/>
      <c r="T23" s="104"/>
      <c r="U23" s="85"/>
      <c r="V23" s="85"/>
      <c r="W23" s="85"/>
      <c r="X23" s="85"/>
      <c r="Y23" s="85"/>
      <c r="Z23" s="111"/>
      <c r="AA23" s="9"/>
      <c r="AB23" s="9"/>
      <c r="AC23" s="10"/>
      <c r="AD23" s="11"/>
      <c r="AE23" s="11"/>
      <c r="AF23" s="113"/>
      <c r="AG23" s="9"/>
      <c r="AH23" s="9"/>
      <c r="AI23" s="10"/>
      <c r="AJ23" s="11"/>
      <c r="AK23" s="11"/>
    </row>
    <row r="24" spans="1:40" s="7" customFormat="1" ht="65.099999999999994" customHeight="1">
      <c r="A24" s="101" t="s">
        <v>40</v>
      </c>
      <c r="B24" s="103" t="s">
        <v>66</v>
      </c>
      <c r="C24" s="34" t="s">
        <v>22</v>
      </c>
      <c r="D24" s="34" t="s">
        <v>23</v>
      </c>
      <c r="E24" s="35" t="s">
        <v>168</v>
      </c>
      <c r="F24" s="35">
        <v>169</v>
      </c>
      <c r="G24" s="35">
        <v>101</v>
      </c>
      <c r="H24" s="103" t="s">
        <v>69</v>
      </c>
      <c r="I24" s="34" t="s">
        <v>22</v>
      </c>
      <c r="J24" s="34" t="s">
        <v>23</v>
      </c>
      <c r="K24" s="35" t="s">
        <v>168</v>
      </c>
      <c r="L24" s="35">
        <v>169</v>
      </c>
      <c r="M24" s="35">
        <v>101</v>
      </c>
      <c r="N24" s="103" t="s">
        <v>72</v>
      </c>
      <c r="O24" s="34" t="s">
        <v>133</v>
      </c>
      <c r="P24" s="34" t="s">
        <v>12</v>
      </c>
      <c r="Q24" s="35" t="s">
        <v>43</v>
      </c>
      <c r="R24" s="35">
        <v>88</v>
      </c>
      <c r="S24" s="35">
        <v>704</v>
      </c>
      <c r="T24" s="103" t="s">
        <v>74</v>
      </c>
      <c r="U24" s="34" t="s">
        <v>129</v>
      </c>
      <c r="V24" s="34" t="s">
        <v>29</v>
      </c>
      <c r="W24" s="35" t="s">
        <v>90</v>
      </c>
      <c r="X24" s="35">
        <v>93</v>
      </c>
      <c r="Y24" s="35">
        <v>2325</v>
      </c>
      <c r="Z24" s="103" t="s">
        <v>77</v>
      </c>
      <c r="AA24" s="34" t="s">
        <v>48</v>
      </c>
      <c r="AB24" s="34" t="s">
        <v>34</v>
      </c>
      <c r="AC24" s="35" t="s">
        <v>86</v>
      </c>
      <c r="AD24" s="6">
        <v>290</v>
      </c>
      <c r="AE24" s="6">
        <v>580</v>
      </c>
      <c r="AF24" s="97" t="s">
        <v>79</v>
      </c>
      <c r="AG24" s="5" t="s">
        <v>226</v>
      </c>
      <c r="AH24" s="5" t="s">
        <v>160</v>
      </c>
      <c r="AI24" s="6" t="s">
        <v>169</v>
      </c>
      <c r="AJ24" s="6">
        <v>814</v>
      </c>
      <c r="AK24" s="6">
        <v>3256</v>
      </c>
    </row>
    <row r="25" spans="1:40" s="7" customFormat="1" ht="65.099999999999994" customHeight="1">
      <c r="A25" s="102"/>
      <c r="B25" s="104"/>
      <c r="C25" s="34" t="s">
        <v>170</v>
      </c>
      <c r="D25" s="34" t="s">
        <v>17</v>
      </c>
      <c r="E25" s="87">
        <v>1</v>
      </c>
      <c r="F25" s="35">
        <v>300</v>
      </c>
      <c r="G25" s="35">
        <f>F25*E25</f>
        <v>300</v>
      </c>
      <c r="H25" s="104"/>
      <c r="I25" s="34" t="s">
        <v>33</v>
      </c>
      <c r="J25" s="34" t="s">
        <v>20</v>
      </c>
      <c r="K25" s="35" t="s">
        <v>50</v>
      </c>
      <c r="L25" s="35">
        <v>100</v>
      </c>
      <c r="M25" s="35">
        <v>100</v>
      </c>
      <c r="N25" s="104"/>
      <c r="O25" s="34" t="s">
        <v>130</v>
      </c>
      <c r="P25" s="34" t="s">
        <v>131</v>
      </c>
      <c r="Q25" s="84">
        <v>48</v>
      </c>
      <c r="R25" s="35">
        <v>108</v>
      </c>
      <c r="S25" s="35">
        <f>R25*Q25</f>
        <v>5184</v>
      </c>
      <c r="T25" s="104"/>
      <c r="U25" s="34" t="s">
        <v>14</v>
      </c>
      <c r="V25" s="34" t="s">
        <v>15</v>
      </c>
      <c r="W25" s="35" t="s">
        <v>43</v>
      </c>
      <c r="X25" s="35">
        <v>66</v>
      </c>
      <c r="Y25" s="35">
        <v>528</v>
      </c>
      <c r="Z25" s="104"/>
      <c r="AA25" s="34" t="s">
        <v>47</v>
      </c>
      <c r="AB25" s="34" t="s">
        <v>20</v>
      </c>
      <c r="AC25" s="35" t="s">
        <v>123</v>
      </c>
      <c r="AD25" s="6">
        <v>100</v>
      </c>
      <c r="AE25" s="6">
        <v>120</v>
      </c>
      <c r="AF25" s="98"/>
      <c r="AG25" s="5" t="s">
        <v>87</v>
      </c>
      <c r="AH25" s="5" t="s">
        <v>46</v>
      </c>
      <c r="AI25" s="6" t="s">
        <v>86</v>
      </c>
      <c r="AJ25" s="6">
        <v>1045</v>
      </c>
      <c r="AK25" s="6">
        <v>2090</v>
      </c>
    </row>
    <row r="26" spans="1:40" s="7" customFormat="1" ht="65.099999999999994" customHeight="1">
      <c r="A26" s="102"/>
      <c r="B26" s="104"/>
      <c r="C26" s="34" t="s">
        <v>125</v>
      </c>
      <c r="D26" s="34" t="s">
        <v>17</v>
      </c>
      <c r="E26" s="35" t="s">
        <v>86</v>
      </c>
      <c r="F26" s="35">
        <v>195</v>
      </c>
      <c r="G26" s="35">
        <v>390</v>
      </c>
      <c r="H26" s="104"/>
      <c r="I26" s="34" t="s">
        <v>109</v>
      </c>
      <c r="J26" s="34" t="s">
        <v>12</v>
      </c>
      <c r="K26" s="35" t="s">
        <v>43</v>
      </c>
      <c r="L26" s="35">
        <v>60</v>
      </c>
      <c r="M26" s="35">
        <v>480</v>
      </c>
      <c r="N26" s="104"/>
      <c r="O26" s="85"/>
      <c r="P26" s="85"/>
      <c r="Q26" s="85"/>
      <c r="R26" s="85"/>
      <c r="S26" s="85"/>
      <c r="T26" s="104"/>
      <c r="U26" s="34" t="s">
        <v>109</v>
      </c>
      <c r="V26" s="34" t="s">
        <v>12</v>
      </c>
      <c r="W26" s="35" t="s">
        <v>43</v>
      </c>
      <c r="X26" s="35">
        <v>60</v>
      </c>
      <c r="Y26" s="35">
        <v>480</v>
      </c>
      <c r="Z26" s="104"/>
      <c r="AA26" s="34" t="s">
        <v>138</v>
      </c>
      <c r="AB26" s="34" t="s">
        <v>124</v>
      </c>
      <c r="AC26" s="35" t="s">
        <v>111</v>
      </c>
      <c r="AD26" s="6">
        <v>240</v>
      </c>
      <c r="AE26" s="6">
        <v>4320</v>
      </c>
      <c r="AF26" s="98"/>
      <c r="AG26" s="5" t="s">
        <v>225</v>
      </c>
      <c r="AH26" s="5" t="s">
        <v>172</v>
      </c>
      <c r="AI26" s="6" t="s">
        <v>121</v>
      </c>
      <c r="AJ26" s="6">
        <v>410</v>
      </c>
      <c r="AK26" s="6">
        <v>1640</v>
      </c>
    </row>
    <row r="27" spans="1:40" s="7" customFormat="1" ht="65.099999999999994" customHeight="1">
      <c r="A27" s="102"/>
      <c r="B27" s="104"/>
      <c r="C27" s="34" t="s">
        <v>189</v>
      </c>
      <c r="D27" s="34" t="s">
        <v>27</v>
      </c>
      <c r="E27" s="35" t="s">
        <v>173</v>
      </c>
      <c r="F27" s="35">
        <v>235</v>
      </c>
      <c r="G27" s="35">
        <v>1410</v>
      </c>
      <c r="H27" s="104"/>
      <c r="I27" s="34" t="s">
        <v>25</v>
      </c>
      <c r="J27" s="34" t="s">
        <v>26</v>
      </c>
      <c r="K27" s="35" t="s">
        <v>32</v>
      </c>
      <c r="L27" s="35">
        <v>103</v>
      </c>
      <c r="M27" s="35">
        <v>1545</v>
      </c>
      <c r="N27" s="104"/>
      <c r="O27" s="85"/>
      <c r="P27" s="85"/>
      <c r="Q27" s="85"/>
      <c r="R27" s="85"/>
      <c r="S27" s="85"/>
      <c r="T27" s="104"/>
      <c r="U27" s="34" t="s">
        <v>125</v>
      </c>
      <c r="V27" s="34" t="s">
        <v>17</v>
      </c>
      <c r="W27" s="35" t="s">
        <v>86</v>
      </c>
      <c r="X27" s="35">
        <v>195</v>
      </c>
      <c r="Y27" s="35">
        <v>390</v>
      </c>
      <c r="Z27" s="104"/>
      <c r="AA27" s="34" t="s">
        <v>218</v>
      </c>
      <c r="AB27" s="34" t="s">
        <v>29</v>
      </c>
      <c r="AC27" s="35" t="s">
        <v>13</v>
      </c>
      <c r="AD27" s="6">
        <v>80</v>
      </c>
      <c r="AE27" s="6">
        <v>2400</v>
      </c>
      <c r="AF27" s="98"/>
      <c r="AG27" s="5" t="s">
        <v>174</v>
      </c>
      <c r="AH27" s="5" t="s">
        <v>49</v>
      </c>
      <c r="AI27" s="6" t="s">
        <v>30</v>
      </c>
      <c r="AJ27" s="6">
        <v>63</v>
      </c>
      <c r="AK27" s="6">
        <v>1260</v>
      </c>
    </row>
    <row r="28" spans="1:40" s="7" customFormat="1" ht="65.099999999999994" customHeight="1">
      <c r="A28" s="102"/>
      <c r="B28" s="104"/>
      <c r="C28" s="34" t="s">
        <v>175</v>
      </c>
      <c r="D28" s="34" t="s">
        <v>152</v>
      </c>
      <c r="E28" s="35" t="s">
        <v>94</v>
      </c>
      <c r="F28" s="35">
        <v>175</v>
      </c>
      <c r="G28" s="35">
        <v>175</v>
      </c>
      <c r="H28" s="104"/>
      <c r="I28" s="34" t="s">
        <v>176</v>
      </c>
      <c r="J28" s="34" t="s">
        <v>34</v>
      </c>
      <c r="K28" s="35" t="s">
        <v>18</v>
      </c>
      <c r="L28" s="35">
        <v>185</v>
      </c>
      <c r="M28" s="35">
        <v>1110</v>
      </c>
      <c r="N28" s="104"/>
      <c r="O28" s="85"/>
      <c r="P28" s="85"/>
      <c r="Q28" s="85"/>
      <c r="R28" s="85"/>
      <c r="S28" s="85"/>
      <c r="T28" s="104"/>
      <c r="U28" s="34" t="s">
        <v>25</v>
      </c>
      <c r="V28" s="34" t="s">
        <v>26</v>
      </c>
      <c r="W28" s="35" t="s">
        <v>31</v>
      </c>
      <c r="X28" s="35">
        <v>103</v>
      </c>
      <c r="Y28" s="35">
        <v>1030</v>
      </c>
      <c r="Z28" s="104"/>
      <c r="AA28" s="85"/>
      <c r="AB28" s="85"/>
      <c r="AC28" s="85"/>
      <c r="AD28" s="8"/>
      <c r="AE28" s="8"/>
      <c r="AF28" s="98"/>
      <c r="AG28" s="8"/>
      <c r="AH28" s="8"/>
      <c r="AI28" s="8"/>
      <c r="AJ28" s="8"/>
      <c r="AK28" s="8"/>
    </row>
    <row r="29" spans="1:40" s="7" customFormat="1" ht="65.099999999999994" customHeight="1">
      <c r="A29" s="102"/>
      <c r="B29" s="104"/>
      <c r="C29" s="34" t="s">
        <v>177</v>
      </c>
      <c r="D29" s="34" t="s">
        <v>152</v>
      </c>
      <c r="E29" s="35" t="s">
        <v>94</v>
      </c>
      <c r="F29" s="35">
        <v>460</v>
      </c>
      <c r="G29" s="35">
        <v>460</v>
      </c>
      <c r="H29" s="104"/>
      <c r="I29" s="85"/>
      <c r="J29" s="85"/>
      <c r="K29" s="85"/>
      <c r="L29" s="85"/>
      <c r="M29" s="85"/>
      <c r="N29" s="104"/>
      <c r="O29" s="85"/>
      <c r="P29" s="85"/>
      <c r="Q29" s="85"/>
      <c r="R29" s="85"/>
      <c r="S29" s="85"/>
      <c r="T29" s="104"/>
      <c r="U29" s="34" t="s">
        <v>110</v>
      </c>
      <c r="V29" s="34" t="s">
        <v>80</v>
      </c>
      <c r="W29" s="35" t="s">
        <v>113</v>
      </c>
      <c r="X29" s="35">
        <v>145</v>
      </c>
      <c r="Y29" s="35">
        <v>580</v>
      </c>
      <c r="Z29" s="104"/>
      <c r="AA29" s="85"/>
      <c r="AB29" s="85"/>
      <c r="AC29" s="85"/>
      <c r="AD29" s="8"/>
      <c r="AE29" s="8"/>
      <c r="AF29" s="98"/>
      <c r="AG29" s="8"/>
      <c r="AH29" s="8"/>
      <c r="AI29" s="8"/>
      <c r="AJ29" s="8"/>
      <c r="AK29" s="8"/>
    </row>
    <row r="30" spans="1:40" s="7" customFormat="1" ht="65.099999999999994" customHeight="1">
      <c r="A30" s="102"/>
      <c r="B30" s="104"/>
      <c r="C30" s="34" t="s">
        <v>178</v>
      </c>
      <c r="D30" s="34" t="s">
        <v>179</v>
      </c>
      <c r="E30" s="35" t="s">
        <v>30</v>
      </c>
      <c r="F30" s="35">
        <v>225</v>
      </c>
      <c r="G30" s="35">
        <v>4500</v>
      </c>
      <c r="H30" s="104"/>
      <c r="I30" s="85"/>
      <c r="J30" s="85"/>
      <c r="K30" s="85"/>
      <c r="L30" s="85"/>
      <c r="M30" s="85"/>
      <c r="N30" s="104"/>
      <c r="O30" s="85"/>
      <c r="P30" s="85"/>
      <c r="Q30" s="85"/>
      <c r="R30" s="85"/>
      <c r="S30" s="85"/>
      <c r="T30" s="104"/>
      <c r="U30" s="34" t="s">
        <v>219</v>
      </c>
      <c r="V30" s="34" t="s">
        <v>180</v>
      </c>
      <c r="W30" s="35" t="s">
        <v>16</v>
      </c>
      <c r="X30" s="35">
        <v>258</v>
      </c>
      <c r="Y30" s="35">
        <v>3096</v>
      </c>
      <c r="Z30" s="104"/>
      <c r="AA30" s="85"/>
      <c r="AB30" s="85"/>
      <c r="AC30" s="85"/>
      <c r="AD30" s="8"/>
      <c r="AE30" s="8"/>
      <c r="AF30" s="98"/>
      <c r="AG30" s="8"/>
      <c r="AH30" s="8"/>
      <c r="AI30" s="8"/>
      <c r="AJ30" s="8"/>
      <c r="AK30" s="8"/>
    </row>
    <row r="31" spans="1:40" s="53" customFormat="1" ht="60" customHeight="1">
      <c r="A31" s="73" t="s">
        <v>51</v>
      </c>
      <c r="B31" s="72"/>
      <c r="C31" s="8"/>
      <c r="D31" s="8"/>
      <c r="E31" s="8"/>
      <c r="F31" s="8"/>
      <c r="G31" s="8"/>
      <c r="H31" s="72" t="s">
        <v>51</v>
      </c>
      <c r="I31" s="5" t="s">
        <v>239</v>
      </c>
      <c r="J31" s="8" t="s">
        <v>240</v>
      </c>
      <c r="K31" s="27">
        <v>1542</v>
      </c>
      <c r="L31" s="8">
        <v>11</v>
      </c>
      <c r="M31" s="6">
        <f>L31*K31</f>
        <v>16962</v>
      </c>
      <c r="N31" s="72" t="s">
        <v>181</v>
      </c>
      <c r="O31" s="5" t="s">
        <v>182</v>
      </c>
      <c r="P31" s="5" t="s">
        <v>183</v>
      </c>
      <c r="Q31" s="74">
        <v>1545</v>
      </c>
      <c r="R31" s="6">
        <v>18</v>
      </c>
      <c r="S31" s="6">
        <f>R31*Q31</f>
        <v>27810</v>
      </c>
      <c r="T31" s="72" t="s">
        <v>51</v>
      </c>
      <c r="U31" s="5" t="s">
        <v>242</v>
      </c>
      <c r="V31" s="8"/>
      <c r="W31" s="27">
        <v>1542</v>
      </c>
      <c r="X31" s="8">
        <v>11</v>
      </c>
      <c r="Y31" s="6">
        <f>X31*W31</f>
        <v>16962</v>
      </c>
      <c r="Z31" s="72"/>
      <c r="AA31" s="8"/>
      <c r="AB31" s="8"/>
      <c r="AC31" s="8"/>
      <c r="AD31" s="8"/>
      <c r="AE31" s="8"/>
      <c r="AF31" s="72"/>
      <c r="AG31" s="8"/>
      <c r="AH31" s="8"/>
      <c r="AI31" s="8"/>
      <c r="AJ31" s="8"/>
      <c r="AK31" s="8"/>
      <c r="AL31" s="99" t="e">
        <f>SUM(#REF!+#REF!+#REF!+#REF!+#REF!+#REF!)</f>
        <v>#REF!</v>
      </c>
      <c r="AM31" s="100"/>
      <c r="AN31" s="100"/>
    </row>
    <row r="32" spans="1:40" s="57" customFormat="1" ht="39.950000000000003" customHeight="1">
      <c r="A32" s="105" t="s">
        <v>54</v>
      </c>
      <c r="B32" s="94"/>
      <c r="C32" s="92" t="s">
        <v>55</v>
      </c>
      <c r="D32" s="93"/>
      <c r="E32" s="54">
        <v>6.1</v>
      </c>
      <c r="F32" s="55"/>
      <c r="G32" s="55"/>
      <c r="H32" s="94"/>
      <c r="I32" s="92" t="s">
        <v>55</v>
      </c>
      <c r="J32" s="93"/>
      <c r="K32" s="56">
        <v>6.2</v>
      </c>
      <c r="L32" s="55"/>
      <c r="M32" s="55"/>
      <c r="N32" s="94"/>
      <c r="O32" s="92" t="s">
        <v>55</v>
      </c>
      <c r="P32" s="93"/>
      <c r="Q32" s="56">
        <v>6.3</v>
      </c>
      <c r="R32" s="44"/>
      <c r="S32" s="44"/>
      <c r="T32" s="94"/>
      <c r="U32" s="92" t="s">
        <v>55</v>
      </c>
      <c r="V32" s="93"/>
      <c r="W32" s="56">
        <v>5</v>
      </c>
      <c r="X32" s="44"/>
      <c r="Y32" s="44"/>
      <c r="Z32" s="94"/>
      <c r="AA32" s="92" t="s">
        <v>55</v>
      </c>
      <c r="AB32" s="93"/>
      <c r="AC32" s="56">
        <v>6</v>
      </c>
      <c r="AD32" s="44"/>
      <c r="AE32" s="44"/>
      <c r="AF32" s="94"/>
      <c r="AG32" s="92" t="s">
        <v>55</v>
      </c>
      <c r="AH32" s="93"/>
      <c r="AI32" s="56">
        <v>6.1</v>
      </c>
      <c r="AJ32" s="44"/>
      <c r="AK32" s="44"/>
      <c r="AL32" s="108" t="e">
        <f>AL31/6/1542</f>
        <v>#REF!</v>
      </c>
      <c r="AM32" s="109"/>
      <c r="AN32" s="109"/>
    </row>
    <row r="33" spans="1:40" s="57" customFormat="1" ht="39.950000000000003" customHeight="1">
      <c r="A33" s="106"/>
      <c r="B33" s="95"/>
      <c r="C33" s="92" t="s">
        <v>56</v>
      </c>
      <c r="D33" s="93"/>
      <c r="E33" s="54">
        <v>3.2</v>
      </c>
      <c r="F33" s="55"/>
      <c r="G33" s="55"/>
      <c r="H33" s="95"/>
      <c r="I33" s="92" t="s">
        <v>56</v>
      </c>
      <c r="J33" s="93"/>
      <c r="K33" s="56">
        <v>2.1</v>
      </c>
      <c r="L33" s="55"/>
      <c r="M33" s="55"/>
      <c r="N33" s="95"/>
      <c r="O33" s="92" t="s">
        <v>56</v>
      </c>
      <c r="P33" s="93"/>
      <c r="Q33" s="56">
        <v>2.6</v>
      </c>
      <c r="R33" s="44"/>
      <c r="S33" s="44"/>
      <c r="T33" s="95"/>
      <c r="U33" s="92" t="s">
        <v>56</v>
      </c>
      <c r="V33" s="93"/>
      <c r="W33" s="56">
        <v>2.7</v>
      </c>
      <c r="X33" s="44"/>
      <c r="Y33" s="44"/>
      <c r="Z33" s="95"/>
      <c r="AA33" s="92" t="s">
        <v>56</v>
      </c>
      <c r="AB33" s="93"/>
      <c r="AC33" s="56">
        <v>3.4</v>
      </c>
      <c r="AD33" s="44"/>
      <c r="AE33" s="44"/>
      <c r="AF33" s="95"/>
      <c r="AG33" s="92" t="s">
        <v>56</v>
      </c>
      <c r="AH33" s="93"/>
      <c r="AI33" s="56">
        <v>2</v>
      </c>
      <c r="AJ33" s="44"/>
      <c r="AK33" s="44"/>
      <c r="AL33" s="108"/>
      <c r="AM33" s="109"/>
      <c r="AN33" s="109"/>
    </row>
    <row r="34" spans="1:40" s="57" customFormat="1" ht="39.950000000000003" customHeight="1">
      <c r="A34" s="106"/>
      <c r="B34" s="95"/>
      <c r="C34" s="92" t="s">
        <v>57</v>
      </c>
      <c r="D34" s="93"/>
      <c r="E34" s="54">
        <v>1.4</v>
      </c>
      <c r="F34" s="55"/>
      <c r="G34" s="55"/>
      <c r="H34" s="95"/>
      <c r="I34" s="92" t="s">
        <v>57</v>
      </c>
      <c r="J34" s="93"/>
      <c r="K34" s="56">
        <v>1.1000000000000001</v>
      </c>
      <c r="L34" s="55"/>
      <c r="M34" s="55"/>
      <c r="N34" s="95"/>
      <c r="O34" s="92" t="s">
        <v>57</v>
      </c>
      <c r="P34" s="93"/>
      <c r="Q34" s="56">
        <v>1.3</v>
      </c>
      <c r="R34" s="44"/>
      <c r="S34" s="44"/>
      <c r="T34" s="95"/>
      <c r="U34" s="92" t="s">
        <v>57</v>
      </c>
      <c r="V34" s="93"/>
      <c r="W34" s="56">
        <v>1.2</v>
      </c>
      <c r="X34" s="44"/>
      <c r="Y34" s="44"/>
      <c r="Z34" s="95"/>
      <c r="AA34" s="92" t="s">
        <v>57</v>
      </c>
      <c r="AB34" s="93"/>
      <c r="AC34" s="56">
        <v>1.1000000000000001</v>
      </c>
      <c r="AD34" s="44"/>
      <c r="AE34" s="44"/>
      <c r="AF34" s="95"/>
      <c r="AG34" s="92" t="s">
        <v>57</v>
      </c>
      <c r="AH34" s="93"/>
      <c r="AI34" s="56">
        <v>2.2000000000000002</v>
      </c>
      <c r="AJ34" s="44"/>
      <c r="AK34" s="44"/>
    </row>
    <row r="35" spans="1:40" s="57" customFormat="1" ht="39.950000000000003" customHeight="1">
      <c r="A35" s="106"/>
      <c r="B35" s="95"/>
      <c r="C35" s="92" t="s">
        <v>58</v>
      </c>
      <c r="D35" s="93"/>
      <c r="E35" s="54"/>
      <c r="F35" s="55"/>
      <c r="G35" s="55"/>
      <c r="H35" s="95"/>
      <c r="I35" s="92" t="s">
        <v>58</v>
      </c>
      <c r="J35" s="93"/>
      <c r="K35" s="56">
        <v>1</v>
      </c>
      <c r="L35" s="55"/>
      <c r="M35" s="55"/>
      <c r="N35" s="95"/>
      <c r="O35" s="92" t="s">
        <v>58</v>
      </c>
      <c r="P35" s="93"/>
      <c r="Q35" s="56"/>
      <c r="R35" s="44"/>
      <c r="S35" s="44"/>
      <c r="T35" s="95"/>
      <c r="U35" s="92" t="s">
        <v>58</v>
      </c>
      <c r="V35" s="93"/>
      <c r="W35" s="56">
        <v>1</v>
      </c>
      <c r="X35" s="44"/>
      <c r="Y35" s="44"/>
      <c r="Z35" s="95"/>
      <c r="AA35" s="92" t="s">
        <v>58</v>
      </c>
      <c r="AB35" s="93"/>
      <c r="AC35" s="56"/>
      <c r="AD35" s="44"/>
      <c r="AE35" s="44"/>
      <c r="AF35" s="95"/>
      <c r="AG35" s="92" t="s">
        <v>58</v>
      </c>
      <c r="AH35" s="93"/>
      <c r="AI35" s="56"/>
      <c r="AJ35" s="44"/>
      <c r="AK35" s="44"/>
    </row>
    <row r="36" spans="1:40" s="57" customFormat="1" ht="39.950000000000003" customHeight="1">
      <c r="A36" s="106"/>
      <c r="B36" s="95"/>
      <c r="C36" s="92" t="s">
        <v>59</v>
      </c>
      <c r="D36" s="93"/>
      <c r="E36" s="54"/>
      <c r="F36" s="55"/>
      <c r="G36" s="55"/>
      <c r="H36" s="95"/>
      <c r="I36" s="92" t="s">
        <v>59</v>
      </c>
      <c r="J36" s="93"/>
      <c r="K36" s="54">
        <v>0.2</v>
      </c>
      <c r="L36" s="55"/>
      <c r="M36" s="55"/>
      <c r="N36" s="95"/>
      <c r="O36" s="92" t="s">
        <v>59</v>
      </c>
      <c r="P36" s="93"/>
      <c r="Q36" s="56">
        <v>0.8</v>
      </c>
      <c r="R36" s="44"/>
      <c r="S36" s="44"/>
      <c r="T36" s="95"/>
      <c r="U36" s="92" t="s">
        <v>59</v>
      </c>
      <c r="V36" s="93"/>
      <c r="W36" s="56"/>
      <c r="X36" s="44"/>
      <c r="Y36" s="44"/>
      <c r="Z36" s="95"/>
      <c r="AA36" s="92" t="s">
        <v>59</v>
      </c>
      <c r="AB36" s="93"/>
      <c r="AC36" s="56"/>
      <c r="AD36" s="44"/>
      <c r="AE36" s="44"/>
      <c r="AF36" s="95"/>
      <c r="AG36" s="92" t="s">
        <v>59</v>
      </c>
      <c r="AH36" s="93"/>
      <c r="AI36" s="56">
        <v>0.2</v>
      </c>
      <c r="AJ36" s="44"/>
      <c r="AK36" s="44"/>
    </row>
    <row r="37" spans="1:40" s="57" customFormat="1" ht="39.950000000000003" customHeight="1">
      <c r="A37" s="106"/>
      <c r="B37" s="95"/>
      <c r="C37" s="92" t="s">
        <v>60</v>
      </c>
      <c r="D37" s="93"/>
      <c r="E37" s="56">
        <v>3</v>
      </c>
      <c r="F37" s="55"/>
      <c r="G37" s="55"/>
      <c r="H37" s="95"/>
      <c r="I37" s="92" t="s">
        <v>60</v>
      </c>
      <c r="J37" s="93"/>
      <c r="K37" s="56">
        <v>3</v>
      </c>
      <c r="L37" s="55"/>
      <c r="M37" s="55"/>
      <c r="N37" s="95"/>
      <c r="O37" s="92" t="s">
        <v>60</v>
      </c>
      <c r="P37" s="93"/>
      <c r="Q37" s="56">
        <v>3</v>
      </c>
      <c r="R37" s="44"/>
      <c r="S37" s="44"/>
      <c r="T37" s="95"/>
      <c r="U37" s="92" t="s">
        <v>60</v>
      </c>
      <c r="V37" s="93"/>
      <c r="W37" s="56">
        <v>3</v>
      </c>
      <c r="X37" s="44"/>
      <c r="Y37" s="44"/>
      <c r="Z37" s="95"/>
      <c r="AA37" s="92" t="s">
        <v>60</v>
      </c>
      <c r="AB37" s="93"/>
      <c r="AC37" s="56">
        <v>3</v>
      </c>
      <c r="AD37" s="44"/>
      <c r="AE37" s="44"/>
      <c r="AF37" s="95"/>
      <c r="AG37" s="92" t="s">
        <v>60</v>
      </c>
      <c r="AH37" s="93"/>
      <c r="AI37" s="56">
        <v>2.8</v>
      </c>
      <c r="AJ37" s="44"/>
      <c r="AK37" s="44"/>
    </row>
    <row r="38" spans="1:40" s="57" customFormat="1" ht="39.950000000000003" customHeight="1">
      <c r="A38" s="107"/>
      <c r="B38" s="96"/>
      <c r="C38" s="92" t="s">
        <v>61</v>
      </c>
      <c r="D38" s="93"/>
      <c r="E38" s="58">
        <f>E32*70+E33*75+E34*25+E35*60+E37*45+E36*150</f>
        <v>837</v>
      </c>
      <c r="F38" s="55"/>
      <c r="G38" s="55"/>
      <c r="H38" s="96"/>
      <c r="I38" s="92" t="s">
        <v>61</v>
      </c>
      <c r="J38" s="93"/>
      <c r="K38" s="58">
        <f>K32*70+K33*75+K34*25+K35*60+K37*45+K36*150</f>
        <v>844</v>
      </c>
      <c r="L38" s="55"/>
      <c r="M38" s="55"/>
      <c r="N38" s="96"/>
      <c r="O38" s="92" t="s">
        <v>61</v>
      </c>
      <c r="P38" s="93"/>
      <c r="Q38" s="58">
        <f>Q32*70+Q33*75+Q34*25+Q35*150+Q37*45+Q36*132</f>
        <v>909.1</v>
      </c>
      <c r="R38" s="55"/>
      <c r="S38" s="55"/>
      <c r="T38" s="96"/>
      <c r="U38" s="92" t="s">
        <v>61</v>
      </c>
      <c r="V38" s="93"/>
      <c r="W38" s="58">
        <f>W32*70+W33*75+W34*25+W35*60+W37*45</f>
        <v>777.5</v>
      </c>
      <c r="X38" s="55"/>
      <c r="Y38" s="55"/>
      <c r="Z38" s="96"/>
      <c r="AA38" s="92" t="s">
        <v>61</v>
      </c>
      <c r="AB38" s="93"/>
      <c r="AC38" s="58">
        <f>AC32*70+AC33*75+AC34*25+AC35*60+AC37*45</f>
        <v>837.5</v>
      </c>
      <c r="AD38" s="55"/>
      <c r="AE38" s="55"/>
      <c r="AF38" s="96"/>
      <c r="AG38" s="92" t="s">
        <v>61</v>
      </c>
      <c r="AH38" s="93"/>
      <c r="AI38" s="58">
        <f>AI32*70+AI33*75+AI34*25+AI35*60+AI37*45+AI36*150+70</f>
        <v>858</v>
      </c>
      <c r="AJ38" s="55"/>
      <c r="AK38" s="55"/>
    </row>
    <row r="39" spans="1:40" s="57" customFormat="1" ht="47.25" customHeight="1">
      <c r="A39" s="88" t="s">
        <v>62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71"/>
      <c r="AG39" s="71"/>
      <c r="AH39" s="71"/>
      <c r="AI39" s="71"/>
      <c r="AJ39" s="71"/>
      <c r="AK39" s="71"/>
    </row>
    <row r="40" spans="1:40" s="60" customFormat="1" ht="30" customHeight="1">
      <c r="A40" s="90" t="s">
        <v>235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59"/>
      <c r="AE40" s="59"/>
      <c r="AF40" s="59"/>
      <c r="AG40" s="59"/>
      <c r="AH40" s="59"/>
      <c r="AI40" s="59"/>
      <c r="AJ40" s="59"/>
      <c r="AK40" s="59"/>
    </row>
    <row r="41" spans="1:40" ht="30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1"/>
      <c r="R41" s="59"/>
      <c r="S41" s="59"/>
      <c r="T41" s="59"/>
      <c r="U41" s="59"/>
      <c r="V41" s="59"/>
      <c r="W41" s="61"/>
      <c r="X41" s="59"/>
      <c r="Y41" s="59"/>
      <c r="Z41" s="59"/>
      <c r="AA41" s="59"/>
      <c r="AB41" s="59"/>
      <c r="AC41" s="61"/>
      <c r="AD41" s="59"/>
      <c r="AE41" s="59"/>
      <c r="AF41" s="59"/>
      <c r="AG41" s="59"/>
      <c r="AH41" s="59"/>
      <c r="AI41" s="61"/>
      <c r="AJ41" s="59"/>
      <c r="AK41" s="59"/>
    </row>
    <row r="42" spans="1:40" ht="30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1"/>
      <c r="R42" s="59"/>
      <c r="S42" s="59"/>
      <c r="T42" s="59"/>
      <c r="U42" s="59"/>
      <c r="V42" s="59"/>
      <c r="W42" s="61"/>
      <c r="X42" s="59"/>
      <c r="Y42" s="59"/>
      <c r="Z42" s="59"/>
      <c r="AA42" s="59"/>
      <c r="AB42" s="59"/>
      <c r="AC42" s="61"/>
      <c r="AD42" s="59"/>
      <c r="AE42" s="59"/>
      <c r="AF42" s="59"/>
      <c r="AG42" s="59"/>
      <c r="AH42" s="59"/>
      <c r="AI42" s="61"/>
      <c r="AJ42" s="59"/>
      <c r="AK42" s="59"/>
    </row>
    <row r="43" spans="1:40" ht="30" customHeight="1"/>
    <row r="44" spans="1:40" ht="30" customHeight="1"/>
    <row r="45" spans="1:40" ht="30" customHeight="1"/>
  </sheetData>
  <mergeCells count="131">
    <mergeCell ref="AF2:AI2"/>
    <mergeCell ref="C3:E3"/>
    <mergeCell ref="I3:K3"/>
    <mergeCell ref="O3:Q3"/>
    <mergeCell ref="U3:W3"/>
    <mergeCell ref="AA3:AC3"/>
    <mergeCell ref="AG3:AI3"/>
    <mergeCell ref="B2:G2"/>
    <mergeCell ref="H2:M2"/>
    <mergeCell ref="N2:S2"/>
    <mergeCell ref="T2:Y2"/>
    <mergeCell ref="Z2:AC2"/>
    <mergeCell ref="J5:J6"/>
    <mergeCell ref="K5:K6"/>
    <mergeCell ref="L5:L6"/>
    <mergeCell ref="AK5:AK6"/>
    <mergeCell ref="AG5:AG6"/>
    <mergeCell ref="AH5:AH6"/>
    <mergeCell ref="AI5:AI6"/>
    <mergeCell ref="AJ5:AJ6"/>
    <mergeCell ref="A5:A6"/>
    <mergeCell ref="B5:B6"/>
    <mergeCell ref="C5:C6"/>
    <mergeCell ref="D5:D6"/>
    <mergeCell ref="E5:E6"/>
    <mergeCell ref="F5:F6"/>
    <mergeCell ref="W5:W6"/>
    <mergeCell ref="X5:X6"/>
    <mergeCell ref="M5:M6"/>
    <mergeCell ref="N5:N6"/>
    <mergeCell ref="O5:O6"/>
    <mergeCell ref="P5:P6"/>
    <mergeCell ref="A7:A14"/>
    <mergeCell ref="B7:B14"/>
    <mergeCell ref="H7:H14"/>
    <mergeCell ref="N7:N14"/>
    <mergeCell ref="T7:T14"/>
    <mergeCell ref="Z7:Z14"/>
    <mergeCell ref="AF7:AF14"/>
    <mergeCell ref="AE5:AE6"/>
    <mergeCell ref="AF5:AF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Q5:Q6"/>
    <mergeCell ref="R5:R6"/>
    <mergeCell ref="G5:G6"/>
    <mergeCell ref="H5:H6"/>
    <mergeCell ref="I5:I6"/>
    <mergeCell ref="AF15:AF20"/>
    <mergeCell ref="A21:A23"/>
    <mergeCell ref="B21:B23"/>
    <mergeCell ref="H21:H23"/>
    <mergeCell ref="N21:N23"/>
    <mergeCell ref="T21:T23"/>
    <mergeCell ref="Z21:Z23"/>
    <mergeCell ref="AF21:AF23"/>
    <mergeCell ref="A15:A20"/>
    <mergeCell ref="B15:B20"/>
    <mergeCell ref="H15:H20"/>
    <mergeCell ref="N15:N20"/>
    <mergeCell ref="T15:T20"/>
    <mergeCell ref="Z15:Z20"/>
    <mergeCell ref="AF24:AF30"/>
    <mergeCell ref="AL31:AN31"/>
    <mergeCell ref="A24:A30"/>
    <mergeCell ref="B24:B30"/>
    <mergeCell ref="H24:H30"/>
    <mergeCell ref="N24:N30"/>
    <mergeCell ref="T24:T30"/>
    <mergeCell ref="Z24:Z30"/>
    <mergeCell ref="A32:A38"/>
    <mergeCell ref="B32:B38"/>
    <mergeCell ref="C32:D32"/>
    <mergeCell ref="H32:H38"/>
    <mergeCell ref="I32:J32"/>
    <mergeCell ref="N32:N38"/>
    <mergeCell ref="C34:D34"/>
    <mergeCell ref="I34:J34"/>
    <mergeCell ref="C36:D36"/>
    <mergeCell ref="I36:J36"/>
    <mergeCell ref="AG35:AH35"/>
    <mergeCell ref="AG32:AH32"/>
    <mergeCell ref="AL32:AN33"/>
    <mergeCell ref="C33:D33"/>
    <mergeCell ref="I33:J33"/>
    <mergeCell ref="O33:P33"/>
    <mergeCell ref="U33:V33"/>
    <mergeCell ref="AA33:AB33"/>
    <mergeCell ref="AG33:AH33"/>
    <mergeCell ref="O32:P32"/>
    <mergeCell ref="T32:T38"/>
    <mergeCell ref="U32:V32"/>
    <mergeCell ref="Z32:Z38"/>
    <mergeCell ref="AA32:AB32"/>
    <mergeCell ref="AF32:AF38"/>
    <mergeCell ref="O34:P34"/>
    <mergeCell ref="U34:V34"/>
    <mergeCell ref="AA34:AB34"/>
    <mergeCell ref="O36:P36"/>
    <mergeCell ref="A39:AE39"/>
    <mergeCell ref="A40:AC40"/>
    <mergeCell ref="A1:AK1"/>
    <mergeCell ref="C38:D38"/>
    <mergeCell ref="I38:J38"/>
    <mergeCell ref="O38:P38"/>
    <mergeCell ref="U38:V38"/>
    <mergeCell ref="AA38:AB38"/>
    <mergeCell ref="AG38:AH38"/>
    <mergeCell ref="U36:V36"/>
    <mergeCell ref="AA36:AB36"/>
    <mergeCell ref="AG36:AH36"/>
    <mergeCell ref="C37:D37"/>
    <mergeCell ref="I37:J37"/>
    <mergeCell ref="O37:P37"/>
    <mergeCell ref="U37:V37"/>
    <mergeCell ref="AA37:AB37"/>
    <mergeCell ref="AG37:AH37"/>
    <mergeCell ref="AG34:AH34"/>
    <mergeCell ref="C35:D35"/>
    <mergeCell ref="I35:J35"/>
    <mergeCell ref="O35:P35"/>
    <mergeCell ref="U35:V35"/>
    <mergeCell ref="AA35:AB35"/>
  </mergeCells>
  <phoneticPr fontId="3" type="noConversion"/>
  <printOptions horizontalCentered="1" verticalCentered="1"/>
  <pageMargins left="0" right="0" top="0" bottom="0" header="0.23622047244094491" footer="0"/>
  <pageSetup paperSize="9" scale="2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5"/>
  <sheetViews>
    <sheetView zoomScale="40" zoomScaleNormal="40" zoomScaleSheetLayoutView="50" workbookViewId="0">
      <selection activeCell="I116" sqref="I116"/>
    </sheetView>
  </sheetViews>
  <sheetFormatPr defaultColWidth="8.875" defaultRowHeight="4.9000000000000004" customHeight="1"/>
  <cols>
    <col min="1" max="1" width="7" style="41" customWidth="1"/>
    <col min="2" max="2" width="8.5" style="41" customWidth="1"/>
    <col min="3" max="3" width="55.5" style="41" customWidth="1"/>
    <col min="4" max="4" width="16.5" style="41" customWidth="1"/>
    <col min="5" max="5" width="20.625" style="41" customWidth="1"/>
    <col min="6" max="6" width="19.5" style="41" hidden="1" customWidth="1"/>
    <col min="7" max="7" width="15.25" style="41" hidden="1" customWidth="1"/>
    <col min="8" max="8" width="8.5" style="41" customWidth="1"/>
    <col min="9" max="9" width="68.125" style="41" customWidth="1"/>
    <col min="10" max="10" width="16.5" style="41" customWidth="1"/>
    <col min="11" max="11" width="20.625" style="41" customWidth="1"/>
    <col min="12" max="12" width="19.5" style="41" hidden="1" customWidth="1"/>
    <col min="13" max="13" width="15.25" style="41" hidden="1" customWidth="1"/>
    <col min="14" max="14" width="8.5" style="41" customWidth="1"/>
    <col min="15" max="15" width="64" style="41" customWidth="1"/>
    <col min="16" max="16" width="18" style="41" customWidth="1"/>
    <col min="17" max="17" width="20.625" style="62" customWidth="1"/>
    <col min="18" max="18" width="15.625" style="41" hidden="1" customWidth="1"/>
    <col min="19" max="19" width="15.625" style="63" hidden="1" customWidth="1"/>
    <col min="20" max="20" width="8.5" style="41" customWidth="1"/>
    <col min="21" max="21" width="67.75" style="41" customWidth="1"/>
    <col min="22" max="22" width="15.25" style="41" customWidth="1"/>
    <col min="23" max="23" width="20.625" style="62" customWidth="1"/>
    <col min="24" max="25" width="15.625" style="41" hidden="1" customWidth="1"/>
    <col min="26" max="26" width="8.5" style="41" customWidth="1"/>
    <col min="27" max="27" width="67.75" style="41" customWidth="1"/>
    <col min="28" max="28" width="16.5" style="41" customWidth="1"/>
    <col min="29" max="29" width="20.625" style="62" customWidth="1"/>
    <col min="30" max="30" width="14.25" style="41" hidden="1" customWidth="1"/>
    <col min="31" max="31" width="15.625" style="41" hidden="1" customWidth="1"/>
    <col min="32" max="32" width="8.5" style="41" customWidth="1"/>
    <col min="33" max="33" width="62.75" style="41" customWidth="1"/>
    <col min="34" max="34" width="16.5" style="41" customWidth="1"/>
    <col min="35" max="35" width="20.625" style="62" customWidth="1"/>
    <col min="36" max="36" width="14.25" style="41" hidden="1" customWidth="1"/>
    <col min="37" max="37" width="15.625" style="41" hidden="1" customWidth="1"/>
    <col min="38" max="41" width="15.75" style="41" customWidth="1"/>
    <col min="42" max="16384" width="8.875" style="41"/>
  </cols>
  <sheetData>
    <row r="1" spans="1:40" s="38" customFormat="1" ht="83.25" customHeight="1">
      <c r="A1" s="91" t="s">
        <v>202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70"/>
      <c r="AG1" s="70"/>
      <c r="AH1" s="70"/>
      <c r="AI1" s="70"/>
      <c r="AJ1" s="70"/>
      <c r="AK1" s="70"/>
    </row>
    <row r="2" spans="1:40" ht="60" customHeight="1">
      <c r="A2" s="39" t="s">
        <v>0</v>
      </c>
      <c r="B2" s="143">
        <v>45187</v>
      </c>
      <c r="C2" s="143"/>
      <c r="D2" s="143"/>
      <c r="E2" s="143"/>
      <c r="F2" s="143"/>
      <c r="G2" s="143"/>
      <c r="H2" s="144">
        <f>B2+1</f>
        <v>45188</v>
      </c>
      <c r="I2" s="144"/>
      <c r="J2" s="144"/>
      <c r="K2" s="144"/>
      <c r="L2" s="144"/>
      <c r="M2" s="144"/>
      <c r="N2" s="145">
        <f>H2+1</f>
        <v>45189</v>
      </c>
      <c r="O2" s="145"/>
      <c r="P2" s="145"/>
      <c r="Q2" s="145"/>
      <c r="R2" s="145"/>
      <c r="S2" s="145"/>
      <c r="T2" s="146">
        <f>N2+1</f>
        <v>45190</v>
      </c>
      <c r="U2" s="146"/>
      <c r="V2" s="146"/>
      <c r="W2" s="146"/>
      <c r="X2" s="146"/>
      <c r="Y2" s="146"/>
      <c r="Z2" s="147">
        <f>T2+1</f>
        <v>45191</v>
      </c>
      <c r="AA2" s="148"/>
      <c r="AB2" s="148"/>
      <c r="AC2" s="149"/>
      <c r="AD2" s="40"/>
      <c r="AE2" s="40"/>
      <c r="AF2" s="121">
        <f>Z2+1</f>
        <v>45192</v>
      </c>
      <c r="AG2" s="122"/>
      <c r="AH2" s="122"/>
      <c r="AI2" s="123"/>
      <c r="AJ2" s="40"/>
      <c r="AK2" s="40"/>
    </row>
    <row r="3" spans="1:40" ht="60" customHeight="1">
      <c r="A3" s="42" t="s">
        <v>1</v>
      </c>
      <c r="B3" s="39"/>
      <c r="C3" s="125">
        <v>24</v>
      </c>
      <c r="D3" s="125"/>
      <c r="E3" s="125"/>
      <c r="F3" s="44"/>
      <c r="G3" s="44"/>
      <c r="H3" s="39"/>
      <c r="I3" s="125">
        <f>C3</f>
        <v>24</v>
      </c>
      <c r="J3" s="125"/>
      <c r="K3" s="125"/>
      <c r="L3" s="44"/>
      <c r="M3" s="44"/>
      <c r="N3" s="39"/>
      <c r="O3" s="125">
        <f>I3</f>
        <v>24</v>
      </c>
      <c r="P3" s="125"/>
      <c r="Q3" s="125"/>
      <c r="R3" s="44"/>
      <c r="S3" s="44"/>
      <c r="T3" s="39"/>
      <c r="U3" s="125">
        <v>24</v>
      </c>
      <c r="V3" s="125"/>
      <c r="W3" s="125"/>
      <c r="X3" s="44"/>
      <c r="Y3" s="44"/>
      <c r="Z3" s="39"/>
      <c r="AA3" s="125">
        <f>U3</f>
        <v>24</v>
      </c>
      <c r="AB3" s="125"/>
      <c r="AC3" s="125"/>
      <c r="AD3" s="44"/>
      <c r="AE3" s="44"/>
      <c r="AF3" s="39"/>
      <c r="AG3" s="125">
        <f>AA3</f>
        <v>24</v>
      </c>
      <c r="AH3" s="125"/>
      <c r="AI3" s="125"/>
      <c r="AJ3" s="44"/>
      <c r="AK3" s="44"/>
    </row>
    <row r="4" spans="1:40" ht="60" customHeight="1">
      <c r="A4" s="42"/>
      <c r="B4" s="39"/>
      <c r="C4" s="43" t="s">
        <v>2</v>
      </c>
      <c r="D4" s="43" t="s">
        <v>3</v>
      </c>
      <c r="E4" s="45" t="s">
        <v>4</v>
      </c>
      <c r="F4" s="42" t="s">
        <v>5</v>
      </c>
      <c r="G4" s="42" t="s">
        <v>6</v>
      </c>
      <c r="H4" s="39"/>
      <c r="I4" s="43" t="s">
        <v>2</v>
      </c>
      <c r="J4" s="43" t="s">
        <v>3</v>
      </c>
      <c r="K4" s="45" t="s">
        <v>4</v>
      </c>
      <c r="L4" s="42" t="s">
        <v>5</v>
      </c>
      <c r="M4" s="42" t="s">
        <v>6</v>
      </c>
      <c r="N4" s="39"/>
      <c r="O4" s="43" t="s">
        <v>2</v>
      </c>
      <c r="P4" s="43" t="s">
        <v>3</v>
      </c>
      <c r="Q4" s="45" t="s">
        <v>4</v>
      </c>
      <c r="R4" s="42" t="s">
        <v>5</v>
      </c>
      <c r="S4" s="42" t="s">
        <v>6</v>
      </c>
      <c r="T4" s="39"/>
      <c r="U4" s="43" t="s">
        <v>2</v>
      </c>
      <c r="V4" s="43" t="s">
        <v>3</v>
      </c>
      <c r="W4" s="45" t="s">
        <v>4</v>
      </c>
      <c r="X4" s="42" t="s">
        <v>5</v>
      </c>
      <c r="Y4" s="42" t="s">
        <v>6</v>
      </c>
      <c r="Z4" s="39"/>
      <c r="AA4" s="43" t="s">
        <v>2</v>
      </c>
      <c r="AB4" s="43" t="s">
        <v>3</v>
      </c>
      <c r="AC4" s="45" t="s">
        <v>4</v>
      </c>
      <c r="AD4" s="42" t="s">
        <v>5</v>
      </c>
      <c r="AE4" s="42" t="s">
        <v>6</v>
      </c>
      <c r="AF4" s="39"/>
      <c r="AG4" s="43" t="s">
        <v>2</v>
      </c>
      <c r="AH4" s="43" t="s">
        <v>3</v>
      </c>
      <c r="AI4" s="45" t="s">
        <v>4</v>
      </c>
      <c r="AJ4" s="42" t="s">
        <v>5</v>
      </c>
      <c r="AK4" s="42" t="s">
        <v>6</v>
      </c>
      <c r="AL4" s="46"/>
      <c r="AM4" s="47"/>
      <c r="AN4" s="47"/>
    </row>
    <row r="5" spans="1:40" s="48" customFormat="1" ht="60" customHeight="1">
      <c r="A5" s="150" t="s">
        <v>7</v>
      </c>
      <c r="B5" s="115"/>
      <c r="C5" s="114" t="s">
        <v>8</v>
      </c>
      <c r="D5" s="114"/>
      <c r="E5" s="114"/>
      <c r="F5" s="114"/>
      <c r="G5" s="114"/>
      <c r="H5" s="115"/>
      <c r="I5" s="114" t="s">
        <v>143</v>
      </c>
      <c r="J5" s="142" t="s">
        <v>144</v>
      </c>
      <c r="K5" s="140"/>
      <c r="L5" s="140"/>
      <c r="M5" s="140"/>
      <c r="N5" s="115"/>
      <c r="O5" s="114" t="s">
        <v>10</v>
      </c>
      <c r="P5" s="141"/>
      <c r="Q5" s="114"/>
      <c r="R5" s="114"/>
      <c r="S5" s="114"/>
      <c r="T5" s="115"/>
      <c r="U5" s="114"/>
      <c r="V5" s="114"/>
      <c r="W5" s="114"/>
      <c r="X5" s="114"/>
      <c r="Y5" s="114"/>
      <c r="Z5" s="115"/>
      <c r="AA5" s="114" t="s">
        <v>10</v>
      </c>
      <c r="AB5" s="139"/>
      <c r="AC5" s="114"/>
      <c r="AD5" s="114"/>
      <c r="AE5" s="114"/>
      <c r="AF5" s="115"/>
      <c r="AG5" s="114" t="s">
        <v>10</v>
      </c>
      <c r="AH5" s="114"/>
      <c r="AI5" s="114"/>
      <c r="AJ5" s="114"/>
      <c r="AK5" s="114"/>
    </row>
    <row r="6" spans="1:40" s="48" customFormat="1" ht="60" customHeight="1">
      <c r="A6" s="150"/>
      <c r="B6" s="115"/>
      <c r="C6" s="114"/>
      <c r="D6" s="114"/>
      <c r="E6" s="114"/>
      <c r="F6" s="114"/>
      <c r="G6" s="114"/>
      <c r="H6" s="115"/>
      <c r="I6" s="114"/>
      <c r="J6" s="142"/>
      <c r="K6" s="140"/>
      <c r="L6" s="140"/>
      <c r="M6" s="140"/>
      <c r="N6" s="115"/>
      <c r="O6" s="114"/>
      <c r="P6" s="141"/>
      <c r="Q6" s="114"/>
      <c r="R6" s="114"/>
      <c r="S6" s="114"/>
      <c r="T6" s="115"/>
      <c r="U6" s="114"/>
      <c r="V6" s="114"/>
      <c r="W6" s="114"/>
      <c r="X6" s="114"/>
      <c r="Y6" s="114"/>
      <c r="Z6" s="115"/>
      <c r="AA6" s="114"/>
      <c r="AB6" s="139"/>
      <c r="AC6" s="114"/>
      <c r="AD6" s="114"/>
      <c r="AE6" s="114"/>
      <c r="AF6" s="115"/>
      <c r="AG6" s="114"/>
      <c r="AH6" s="114"/>
      <c r="AI6" s="114"/>
      <c r="AJ6" s="114"/>
      <c r="AK6" s="114"/>
    </row>
    <row r="7" spans="1:40" s="7" customFormat="1" ht="60" customHeight="1">
      <c r="A7" s="133" t="s">
        <v>11</v>
      </c>
      <c r="B7" s="97" t="s">
        <v>203</v>
      </c>
      <c r="C7" s="18" t="s">
        <v>204</v>
      </c>
      <c r="D7" s="76" t="s">
        <v>100</v>
      </c>
      <c r="E7" s="20">
        <v>1</v>
      </c>
      <c r="F7" s="20">
        <v>220</v>
      </c>
      <c r="G7" s="20">
        <f>E7*F7</f>
        <v>220</v>
      </c>
      <c r="H7" s="97" t="s">
        <v>67</v>
      </c>
      <c r="I7" s="5" t="s">
        <v>190</v>
      </c>
      <c r="J7" s="26" t="s">
        <v>148</v>
      </c>
      <c r="K7" s="6"/>
      <c r="L7" s="6"/>
      <c r="M7" s="6"/>
      <c r="N7" s="137" t="s">
        <v>221</v>
      </c>
      <c r="O7" s="5" t="s">
        <v>47</v>
      </c>
      <c r="P7" s="26" t="s">
        <v>20</v>
      </c>
      <c r="Q7" s="6"/>
      <c r="R7" s="6"/>
      <c r="S7" s="6"/>
      <c r="T7" s="97" t="s">
        <v>195</v>
      </c>
      <c r="U7" s="18" t="s">
        <v>102</v>
      </c>
      <c r="V7" s="18" t="s">
        <v>210</v>
      </c>
      <c r="W7" s="78">
        <v>1</v>
      </c>
      <c r="X7" s="20">
        <v>115</v>
      </c>
      <c r="Y7" s="20">
        <f>X7*W7</f>
        <v>115</v>
      </c>
      <c r="Z7" s="97" t="s">
        <v>212</v>
      </c>
      <c r="AA7" s="18" t="s">
        <v>215</v>
      </c>
      <c r="AB7" s="19" t="s">
        <v>216</v>
      </c>
      <c r="AC7" s="79">
        <v>1</v>
      </c>
      <c r="AD7" s="20">
        <v>138</v>
      </c>
      <c r="AE7" s="20">
        <f>AD7*AC7</f>
        <v>138</v>
      </c>
      <c r="AF7" s="97" t="s">
        <v>222</v>
      </c>
      <c r="AG7" s="5" t="s">
        <v>145</v>
      </c>
      <c r="AH7" s="26" t="s">
        <v>20</v>
      </c>
      <c r="AI7" s="6"/>
      <c r="AJ7" s="6"/>
      <c r="AK7" s="6"/>
    </row>
    <row r="8" spans="1:40" s="7" customFormat="1" ht="60" customHeight="1">
      <c r="A8" s="134"/>
      <c r="B8" s="98"/>
      <c r="C8" s="18" t="s">
        <v>115</v>
      </c>
      <c r="D8" s="76" t="s">
        <v>205</v>
      </c>
      <c r="E8" s="20">
        <v>0.6</v>
      </c>
      <c r="F8" s="20">
        <v>115</v>
      </c>
      <c r="G8" s="20">
        <f>E8*F8</f>
        <v>69</v>
      </c>
      <c r="H8" s="98"/>
      <c r="I8" s="5" t="s">
        <v>196</v>
      </c>
      <c r="J8" s="26" t="s">
        <v>28</v>
      </c>
      <c r="K8" s="6"/>
      <c r="L8" s="6"/>
      <c r="M8" s="6"/>
      <c r="N8" s="138"/>
      <c r="O8" s="5" t="s">
        <v>14</v>
      </c>
      <c r="P8" s="26" t="s">
        <v>15</v>
      </c>
      <c r="Q8" s="6"/>
      <c r="R8" s="6"/>
      <c r="S8" s="6"/>
      <c r="T8" s="98"/>
      <c r="U8" s="5" t="s">
        <v>14</v>
      </c>
      <c r="V8" s="26" t="s">
        <v>15</v>
      </c>
      <c r="W8" s="6"/>
      <c r="X8" s="6"/>
      <c r="Y8" s="6"/>
      <c r="Z8" s="98"/>
      <c r="AA8" s="5" t="s">
        <v>132</v>
      </c>
      <c r="AB8" s="26" t="s">
        <v>29</v>
      </c>
      <c r="AC8" s="6"/>
      <c r="AD8" s="6"/>
      <c r="AE8" s="6"/>
      <c r="AF8" s="98"/>
      <c r="AG8" s="5" t="s">
        <v>14</v>
      </c>
      <c r="AH8" s="26" t="s">
        <v>15</v>
      </c>
      <c r="AI8" s="6"/>
      <c r="AJ8" s="6"/>
      <c r="AK8" s="6"/>
    </row>
    <row r="9" spans="1:40" s="7" customFormat="1" ht="60" customHeight="1">
      <c r="A9" s="134"/>
      <c r="B9" s="98"/>
      <c r="C9" s="5" t="s">
        <v>206</v>
      </c>
      <c r="D9" s="77" t="s">
        <v>207</v>
      </c>
      <c r="E9" s="75"/>
      <c r="F9" s="75"/>
      <c r="G9" s="75"/>
      <c r="H9" s="98"/>
      <c r="I9" s="17"/>
      <c r="J9" s="17"/>
      <c r="K9" s="6"/>
      <c r="L9" s="6"/>
      <c r="M9" s="6"/>
      <c r="N9" s="138"/>
      <c r="O9" s="5" t="s">
        <v>151</v>
      </c>
      <c r="P9" s="26" t="s">
        <v>152</v>
      </c>
      <c r="Q9" s="6"/>
      <c r="R9" s="6"/>
      <c r="S9" s="6"/>
      <c r="T9" s="98"/>
      <c r="U9" s="18" t="s">
        <v>104</v>
      </c>
      <c r="V9" s="76" t="s">
        <v>105</v>
      </c>
      <c r="W9" s="21">
        <v>2</v>
      </c>
      <c r="X9" s="20">
        <v>34</v>
      </c>
      <c r="Y9" s="20">
        <f>X9*W9</f>
        <v>68</v>
      </c>
      <c r="Z9" s="98"/>
      <c r="AA9" s="5" t="s">
        <v>47</v>
      </c>
      <c r="AB9" s="26" t="s">
        <v>20</v>
      </c>
      <c r="AC9" s="6"/>
      <c r="AD9" s="6"/>
      <c r="AE9" s="6"/>
      <c r="AF9" s="98"/>
      <c r="AG9" s="5" t="s">
        <v>84</v>
      </c>
      <c r="AH9" s="26" t="s">
        <v>85</v>
      </c>
      <c r="AI9" s="6"/>
      <c r="AJ9" s="6"/>
      <c r="AK9" s="6"/>
    </row>
    <row r="10" spans="1:40" s="7" customFormat="1" ht="60" customHeight="1">
      <c r="A10" s="134"/>
      <c r="B10" s="98"/>
      <c r="C10" s="18" t="s">
        <v>137</v>
      </c>
      <c r="D10" s="76" t="s">
        <v>20</v>
      </c>
      <c r="E10" s="20">
        <v>0.1</v>
      </c>
      <c r="F10" s="20">
        <v>100</v>
      </c>
      <c r="G10" s="20">
        <f>E10*F10</f>
        <v>10</v>
      </c>
      <c r="H10" s="98"/>
      <c r="I10" s="17"/>
      <c r="J10" s="17"/>
      <c r="K10" s="6"/>
      <c r="L10" s="6"/>
      <c r="M10" s="6"/>
      <c r="N10" s="138"/>
      <c r="O10" s="5" t="s">
        <v>82</v>
      </c>
      <c r="P10" s="26" t="s">
        <v>83</v>
      </c>
      <c r="Q10" s="6"/>
      <c r="R10" s="6"/>
      <c r="S10" s="6"/>
      <c r="T10" s="98"/>
      <c r="U10" s="5" t="s">
        <v>96</v>
      </c>
      <c r="V10" s="26" t="s">
        <v>97</v>
      </c>
      <c r="W10" s="6"/>
      <c r="X10" s="6"/>
      <c r="Y10" s="6"/>
      <c r="Z10" s="98"/>
      <c r="AA10" s="5"/>
      <c r="AB10" s="31"/>
      <c r="AC10" s="6"/>
      <c r="AD10" s="6"/>
      <c r="AE10" s="6"/>
      <c r="AF10" s="98"/>
      <c r="AG10" s="36" t="s">
        <v>136</v>
      </c>
      <c r="AH10" s="37" t="s">
        <v>101</v>
      </c>
      <c r="AI10" s="81">
        <v>2</v>
      </c>
      <c r="AJ10" s="23">
        <v>72</v>
      </c>
      <c r="AK10" s="23">
        <f>AJ10*AI10</f>
        <v>144</v>
      </c>
    </row>
    <row r="11" spans="1:40" s="7" customFormat="1" ht="60" customHeight="1">
      <c r="A11" s="134"/>
      <c r="B11" s="98"/>
      <c r="C11" s="5"/>
      <c r="D11" s="31"/>
      <c r="E11" s="6"/>
      <c r="F11" s="8"/>
      <c r="G11" s="8"/>
      <c r="H11" s="98"/>
      <c r="I11" s="8"/>
      <c r="J11" s="30"/>
      <c r="K11" s="8"/>
      <c r="L11" s="8"/>
      <c r="M11" s="8"/>
      <c r="N11" s="138"/>
      <c r="O11" s="36" t="s">
        <v>139</v>
      </c>
      <c r="P11" s="19" t="s">
        <v>101</v>
      </c>
      <c r="Q11" s="20">
        <v>1.5</v>
      </c>
      <c r="R11" s="20">
        <v>105</v>
      </c>
      <c r="S11" s="20">
        <f>Q11*R11</f>
        <v>157.5</v>
      </c>
      <c r="T11" s="98"/>
      <c r="U11" s="5" t="s">
        <v>200</v>
      </c>
      <c r="V11" s="26" t="s">
        <v>93</v>
      </c>
      <c r="W11" s="6"/>
      <c r="X11" s="6"/>
      <c r="Y11" s="6"/>
      <c r="Z11" s="98"/>
      <c r="AA11" s="8"/>
      <c r="AB11" s="32"/>
      <c r="AC11" s="8"/>
      <c r="AD11" s="8"/>
      <c r="AE11" s="8"/>
      <c r="AF11" s="98"/>
      <c r="AG11" s="5" t="s">
        <v>154</v>
      </c>
      <c r="AH11" s="26"/>
      <c r="AI11" s="6"/>
      <c r="AJ11" s="6"/>
      <c r="AK11" s="6"/>
    </row>
    <row r="12" spans="1:40" s="7" customFormat="1" ht="60" customHeight="1">
      <c r="A12" s="134"/>
      <c r="B12" s="98"/>
      <c r="C12" s="8"/>
      <c r="D12" s="8"/>
      <c r="E12" s="8"/>
      <c r="F12" s="8"/>
      <c r="G12" s="8"/>
      <c r="H12" s="98"/>
      <c r="I12" s="8"/>
      <c r="J12" s="30"/>
      <c r="K12" s="8"/>
      <c r="L12" s="8"/>
      <c r="M12" s="8"/>
      <c r="N12" s="138"/>
      <c r="O12" s="5"/>
      <c r="P12" s="26"/>
      <c r="Q12" s="6"/>
      <c r="R12" s="6"/>
      <c r="S12" s="6"/>
      <c r="T12" s="98"/>
      <c r="U12" s="5" t="s">
        <v>156</v>
      </c>
      <c r="V12" s="26" t="s">
        <v>157</v>
      </c>
      <c r="W12" s="6"/>
      <c r="X12" s="6"/>
      <c r="Y12" s="6"/>
      <c r="Z12" s="98"/>
      <c r="AA12" s="8"/>
      <c r="AB12" s="32"/>
      <c r="AC12" s="8"/>
      <c r="AD12" s="8"/>
      <c r="AE12" s="8"/>
      <c r="AF12" s="98"/>
      <c r="AG12" s="5"/>
      <c r="AH12" s="30"/>
      <c r="AI12" s="6"/>
      <c r="AJ12" s="6"/>
      <c r="AK12" s="6"/>
    </row>
    <row r="13" spans="1:40" s="7" customFormat="1" ht="60" customHeight="1">
      <c r="A13" s="134"/>
      <c r="B13" s="98"/>
      <c r="C13" s="8"/>
      <c r="D13" s="8"/>
      <c r="E13" s="8"/>
      <c r="F13" s="8"/>
      <c r="G13" s="8"/>
      <c r="H13" s="98"/>
      <c r="I13" s="8"/>
      <c r="J13" s="30"/>
      <c r="K13" s="8"/>
      <c r="L13" s="8"/>
      <c r="M13" s="8"/>
      <c r="N13" s="138"/>
      <c r="O13" s="5"/>
      <c r="P13" s="26"/>
      <c r="Q13" s="6"/>
      <c r="R13" s="6"/>
      <c r="S13" s="6"/>
      <c r="T13" s="98"/>
      <c r="U13" s="5"/>
      <c r="V13" s="26"/>
      <c r="W13" s="6"/>
      <c r="X13" s="6"/>
      <c r="Y13" s="6"/>
      <c r="Z13" s="98"/>
      <c r="AA13" s="8"/>
      <c r="AB13" s="32"/>
      <c r="AC13" s="8"/>
      <c r="AD13" s="8"/>
      <c r="AE13" s="8"/>
      <c r="AF13" s="98"/>
      <c r="AG13" s="8"/>
      <c r="AH13" s="30"/>
      <c r="AI13" s="8"/>
      <c r="AJ13" s="8"/>
      <c r="AK13" s="8"/>
    </row>
    <row r="14" spans="1:40" s="7" customFormat="1" ht="60" customHeight="1">
      <c r="A14" s="134"/>
      <c r="B14" s="98"/>
      <c r="C14" s="8"/>
      <c r="D14" s="8"/>
      <c r="E14" s="8"/>
      <c r="F14" s="8"/>
      <c r="G14" s="8"/>
      <c r="H14" s="98"/>
      <c r="I14" s="8"/>
      <c r="J14" s="30"/>
      <c r="K14" s="8"/>
      <c r="L14" s="8"/>
      <c r="M14" s="8"/>
      <c r="N14" s="138"/>
      <c r="O14" s="5"/>
      <c r="P14" s="26"/>
      <c r="Q14" s="6"/>
      <c r="R14" s="6"/>
      <c r="S14" s="6"/>
      <c r="T14" s="98"/>
      <c r="U14" s="5"/>
      <c r="V14" s="26"/>
      <c r="W14" s="6"/>
      <c r="X14" s="6"/>
      <c r="Y14" s="6"/>
      <c r="Z14" s="98"/>
      <c r="AA14" s="8"/>
      <c r="AB14" s="32"/>
      <c r="AC14" s="8"/>
      <c r="AD14" s="8"/>
      <c r="AE14" s="8"/>
      <c r="AF14" s="98"/>
      <c r="AG14" s="8"/>
      <c r="AH14" s="30"/>
      <c r="AI14" s="8"/>
      <c r="AJ14" s="8"/>
      <c r="AK14" s="8"/>
    </row>
    <row r="15" spans="1:40" s="7" customFormat="1" ht="60" customHeight="1">
      <c r="A15" s="133" t="s">
        <v>24</v>
      </c>
      <c r="B15" s="97" t="s">
        <v>65</v>
      </c>
      <c r="C15" s="5" t="s">
        <v>33</v>
      </c>
      <c r="D15" s="31" t="s">
        <v>20</v>
      </c>
      <c r="E15" s="6"/>
      <c r="F15" s="6"/>
      <c r="G15" s="6"/>
      <c r="H15" s="97" t="s">
        <v>68</v>
      </c>
      <c r="I15" s="5" t="s">
        <v>120</v>
      </c>
      <c r="J15" s="26" t="s">
        <v>49</v>
      </c>
      <c r="K15" s="6"/>
      <c r="L15" s="6"/>
      <c r="M15" s="6"/>
      <c r="N15" s="97" t="s">
        <v>71</v>
      </c>
      <c r="O15" s="5" t="s">
        <v>84</v>
      </c>
      <c r="P15" s="26" t="s">
        <v>85</v>
      </c>
      <c r="Q15" s="6"/>
      <c r="R15" s="6"/>
      <c r="S15" s="6"/>
      <c r="T15" s="97" t="s">
        <v>214</v>
      </c>
      <c r="U15" s="5" t="s">
        <v>47</v>
      </c>
      <c r="V15" s="26" t="s">
        <v>20</v>
      </c>
      <c r="W15" s="6"/>
      <c r="X15" s="6"/>
      <c r="Y15" s="6"/>
      <c r="Z15" s="97" t="s">
        <v>76</v>
      </c>
      <c r="AA15" s="5" t="s">
        <v>14</v>
      </c>
      <c r="AB15" s="31" t="s">
        <v>15</v>
      </c>
      <c r="AC15" s="6"/>
      <c r="AD15" s="6"/>
      <c r="AE15" s="6"/>
      <c r="AF15" s="97" t="s">
        <v>141</v>
      </c>
      <c r="AG15" s="5" t="s">
        <v>14</v>
      </c>
      <c r="AH15" s="26" t="s">
        <v>15</v>
      </c>
      <c r="AI15" s="6"/>
      <c r="AJ15" s="6"/>
      <c r="AK15" s="6"/>
    </row>
    <row r="16" spans="1:40" s="7" customFormat="1" ht="60" customHeight="1">
      <c r="A16" s="134"/>
      <c r="B16" s="98"/>
      <c r="C16" s="5" t="s">
        <v>14</v>
      </c>
      <c r="D16" s="31" t="s">
        <v>15</v>
      </c>
      <c r="E16" s="6"/>
      <c r="F16" s="6"/>
      <c r="G16" s="6"/>
      <c r="H16" s="98"/>
      <c r="I16" s="5" t="s">
        <v>159</v>
      </c>
      <c r="J16" s="26" t="s">
        <v>160</v>
      </c>
      <c r="K16" s="6"/>
      <c r="L16" s="6"/>
      <c r="M16" s="6"/>
      <c r="N16" s="98"/>
      <c r="O16" s="5" t="s">
        <v>41</v>
      </c>
      <c r="P16" s="26" t="s">
        <v>42</v>
      </c>
      <c r="Q16" s="6"/>
      <c r="R16" s="6"/>
      <c r="S16" s="6"/>
      <c r="T16" s="98"/>
      <c r="U16" s="18" t="s">
        <v>213</v>
      </c>
      <c r="V16" s="18" t="s">
        <v>101</v>
      </c>
      <c r="W16" s="20">
        <v>3.3</v>
      </c>
      <c r="X16" s="20">
        <v>90</v>
      </c>
      <c r="Y16" s="22">
        <f>W16*X16</f>
        <v>297</v>
      </c>
      <c r="Z16" s="98"/>
      <c r="AA16" s="5" t="s">
        <v>44</v>
      </c>
      <c r="AB16" s="31" t="s">
        <v>45</v>
      </c>
      <c r="AC16" s="6"/>
      <c r="AD16" s="6"/>
      <c r="AE16" s="6"/>
      <c r="AF16" s="98"/>
      <c r="AG16" s="5" t="s">
        <v>84</v>
      </c>
      <c r="AH16" s="26" t="s">
        <v>85</v>
      </c>
      <c r="AI16" s="6"/>
      <c r="AJ16" s="6"/>
      <c r="AK16" s="6"/>
    </row>
    <row r="17" spans="1:40" s="7" customFormat="1" ht="60" customHeight="1">
      <c r="A17" s="134"/>
      <c r="B17" s="98"/>
      <c r="C17" s="5" t="s">
        <v>186</v>
      </c>
      <c r="D17" s="31" t="s">
        <v>161</v>
      </c>
      <c r="E17" s="6"/>
      <c r="F17" s="6"/>
      <c r="G17" s="6"/>
      <c r="H17" s="98"/>
      <c r="I17" s="5" t="s">
        <v>14</v>
      </c>
      <c r="J17" s="26" t="s">
        <v>15</v>
      </c>
      <c r="K17" s="6"/>
      <c r="L17" s="6"/>
      <c r="M17" s="6"/>
      <c r="N17" s="98"/>
      <c r="O17" s="5" t="s">
        <v>81</v>
      </c>
      <c r="P17" s="26" t="s">
        <v>26</v>
      </c>
      <c r="Q17" s="6"/>
      <c r="R17" s="6"/>
      <c r="S17" s="6"/>
      <c r="T17" s="98"/>
      <c r="U17" s="5"/>
      <c r="V17" s="26"/>
      <c r="W17" s="6"/>
      <c r="X17" s="6"/>
      <c r="Y17" s="6"/>
      <c r="Z17" s="98"/>
      <c r="AA17" s="5" t="s">
        <v>193</v>
      </c>
      <c r="AB17" s="31" t="s">
        <v>28</v>
      </c>
      <c r="AC17" s="6"/>
      <c r="AD17" s="6"/>
      <c r="AE17" s="6"/>
      <c r="AF17" s="98"/>
      <c r="AG17" s="5" t="s">
        <v>134</v>
      </c>
      <c r="AH17" s="26" t="s">
        <v>29</v>
      </c>
      <c r="AI17" s="6"/>
      <c r="AJ17" s="6"/>
      <c r="AK17" s="6"/>
    </row>
    <row r="18" spans="1:40" s="7" customFormat="1" ht="60" customHeight="1">
      <c r="A18" s="134"/>
      <c r="B18" s="98"/>
      <c r="C18" s="5" t="s">
        <v>187</v>
      </c>
      <c r="D18" s="31" t="s">
        <v>29</v>
      </c>
      <c r="E18" s="6"/>
      <c r="F18" s="6"/>
      <c r="G18" s="6"/>
      <c r="H18" s="98"/>
      <c r="I18" s="5" t="s">
        <v>165</v>
      </c>
      <c r="J18" s="26" t="s">
        <v>166</v>
      </c>
      <c r="K18" s="6"/>
      <c r="L18" s="6"/>
      <c r="M18" s="6"/>
      <c r="N18" s="98"/>
      <c r="O18" s="5" t="s">
        <v>135</v>
      </c>
      <c r="P18" s="26" t="s">
        <v>29</v>
      </c>
      <c r="Q18" s="6"/>
      <c r="R18" s="6"/>
      <c r="S18" s="6"/>
      <c r="T18" s="98"/>
      <c r="U18" s="8"/>
      <c r="V18" s="30"/>
      <c r="W18" s="8"/>
      <c r="X18" s="8"/>
      <c r="Y18" s="8"/>
      <c r="Z18" s="98"/>
      <c r="AA18" s="5" t="s">
        <v>194</v>
      </c>
      <c r="AB18" s="31" t="s">
        <v>80</v>
      </c>
      <c r="AC18" s="6"/>
      <c r="AD18" s="6"/>
      <c r="AE18" s="6"/>
      <c r="AF18" s="98"/>
      <c r="AG18" s="5"/>
      <c r="AH18" s="26"/>
      <c r="AI18" s="6"/>
      <c r="AJ18" s="6"/>
      <c r="AK18" s="6"/>
    </row>
    <row r="19" spans="1:40" s="7" customFormat="1" ht="60" customHeight="1">
      <c r="A19" s="134"/>
      <c r="B19" s="98"/>
      <c r="C19" s="8"/>
      <c r="D19" s="32"/>
      <c r="E19" s="8"/>
      <c r="F19" s="8"/>
      <c r="G19" s="8"/>
      <c r="H19" s="98"/>
      <c r="I19" s="5" t="s">
        <v>126</v>
      </c>
      <c r="J19" s="26" t="s">
        <v>127</v>
      </c>
      <c r="K19" s="6"/>
      <c r="L19" s="6"/>
      <c r="M19" s="6"/>
      <c r="N19" s="98"/>
      <c r="O19" s="8"/>
      <c r="P19" s="30"/>
      <c r="Q19" s="8"/>
      <c r="R19" s="8"/>
      <c r="S19" s="8"/>
      <c r="T19" s="98"/>
      <c r="U19" s="8"/>
      <c r="V19" s="30"/>
      <c r="W19" s="8"/>
      <c r="X19" s="8"/>
      <c r="Y19" s="8"/>
      <c r="Z19" s="98"/>
      <c r="AA19" s="17"/>
      <c r="AB19" s="17"/>
      <c r="AC19" s="6"/>
      <c r="AD19" s="6"/>
      <c r="AE19" s="6"/>
      <c r="AF19" s="98"/>
      <c r="AG19" s="5"/>
      <c r="AH19" s="26"/>
      <c r="AI19" s="6"/>
      <c r="AJ19" s="6"/>
      <c r="AK19" s="6"/>
    </row>
    <row r="20" spans="1:40" s="7" customFormat="1" ht="60" customHeight="1">
      <c r="A20" s="134"/>
      <c r="B20" s="98"/>
      <c r="C20" s="8"/>
      <c r="D20" s="32"/>
      <c r="E20" s="8"/>
      <c r="F20" s="8"/>
      <c r="G20" s="8"/>
      <c r="H20" s="98"/>
      <c r="I20" s="5"/>
      <c r="J20" s="26"/>
      <c r="K20" s="6"/>
      <c r="L20" s="6"/>
      <c r="M20" s="6"/>
      <c r="N20" s="98"/>
      <c r="O20" s="8"/>
      <c r="P20" s="30"/>
      <c r="Q20" s="8"/>
      <c r="R20" s="8"/>
      <c r="S20" s="8"/>
      <c r="T20" s="98"/>
      <c r="U20" s="8"/>
      <c r="V20" s="30"/>
      <c r="W20" s="8"/>
      <c r="X20" s="8"/>
      <c r="Y20" s="8"/>
      <c r="Z20" s="98"/>
      <c r="AA20" s="17"/>
      <c r="AB20" s="17"/>
      <c r="AC20" s="6"/>
      <c r="AD20" s="6"/>
      <c r="AE20" s="6"/>
      <c r="AF20" s="98"/>
      <c r="AG20" s="5"/>
      <c r="AH20" s="26"/>
      <c r="AI20" s="6"/>
      <c r="AJ20" s="6"/>
      <c r="AK20" s="6"/>
    </row>
    <row r="21" spans="1:40" s="7" customFormat="1" ht="60" customHeight="1">
      <c r="A21" s="133" t="s">
        <v>36</v>
      </c>
      <c r="B21" s="135" t="s">
        <v>227</v>
      </c>
      <c r="C21" s="25" t="s">
        <v>106</v>
      </c>
      <c r="D21" s="82" t="s">
        <v>20</v>
      </c>
      <c r="E21" s="24"/>
      <c r="F21" s="24"/>
      <c r="G21" s="24"/>
      <c r="H21" s="112" t="s">
        <v>37</v>
      </c>
      <c r="I21" s="5" t="s">
        <v>33</v>
      </c>
      <c r="J21" s="26" t="s">
        <v>20</v>
      </c>
      <c r="K21" s="6"/>
      <c r="L21" s="6"/>
      <c r="M21" s="6"/>
      <c r="N21" s="112" t="s">
        <v>37</v>
      </c>
      <c r="O21" s="5" t="s">
        <v>33</v>
      </c>
      <c r="P21" s="26" t="s">
        <v>20</v>
      </c>
      <c r="Q21" s="6"/>
      <c r="R21" s="6"/>
      <c r="S21" s="6"/>
      <c r="T21" s="97"/>
      <c r="U21" s="8"/>
      <c r="V21" s="30"/>
      <c r="W21" s="8"/>
      <c r="X21" s="8"/>
      <c r="Y21" s="8"/>
      <c r="Z21" s="112" t="s">
        <v>37</v>
      </c>
      <c r="AA21" s="5" t="s">
        <v>33</v>
      </c>
      <c r="AB21" s="31" t="s">
        <v>20</v>
      </c>
      <c r="AC21" s="6"/>
      <c r="AD21" s="6"/>
      <c r="AE21" s="6"/>
      <c r="AF21" s="112" t="s">
        <v>37</v>
      </c>
      <c r="AG21" s="5" t="s">
        <v>33</v>
      </c>
      <c r="AH21" s="26" t="s">
        <v>20</v>
      </c>
      <c r="AI21" s="6"/>
      <c r="AJ21" s="6"/>
      <c r="AK21" s="6"/>
    </row>
    <row r="22" spans="1:40" s="7" customFormat="1" ht="60" customHeight="1">
      <c r="A22" s="133"/>
      <c r="B22" s="135"/>
      <c r="C22" s="25" t="s">
        <v>229</v>
      </c>
      <c r="D22" s="25" t="s">
        <v>234</v>
      </c>
      <c r="E22" s="24"/>
      <c r="F22" s="24"/>
      <c r="G22" s="24"/>
      <c r="H22" s="112"/>
      <c r="I22" s="9" t="s">
        <v>197</v>
      </c>
      <c r="J22" s="16" t="s">
        <v>38</v>
      </c>
      <c r="K22" s="6"/>
      <c r="L22" s="6"/>
      <c r="M22" s="6"/>
      <c r="N22" s="112"/>
      <c r="O22" s="9" t="s">
        <v>198</v>
      </c>
      <c r="P22" s="16" t="s">
        <v>39</v>
      </c>
      <c r="Q22" s="6"/>
      <c r="R22" s="6"/>
      <c r="S22" s="6"/>
      <c r="T22" s="97"/>
      <c r="U22" s="8"/>
      <c r="V22" s="30"/>
      <c r="W22" s="8"/>
      <c r="X22" s="8"/>
      <c r="Y22" s="8"/>
      <c r="Z22" s="112"/>
      <c r="AA22" s="9" t="s">
        <v>119</v>
      </c>
      <c r="AB22" s="33" t="s">
        <v>38</v>
      </c>
      <c r="AC22" s="6"/>
      <c r="AD22" s="6"/>
      <c r="AE22" s="6"/>
      <c r="AF22" s="112"/>
      <c r="AG22" s="9" t="s">
        <v>199</v>
      </c>
      <c r="AH22" s="16" t="s">
        <v>38</v>
      </c>
      <c r="AI22" s="6"/>
      <c r="AJ22" s="6"/>
      <c r="AK22" s="6"/>
    </row>
    <row r="23" spans="1:40" s="7" customFormat="1" ht="60" customHeight="1">
      <c r="A23" s="134"/>
      <c r="B23" s="136"/>
      <c r="C23" s="25" t="s">
        <v>233</v>
      </c>
      <c r="D23" s="25" t="s">
        <v>231</v>
      </c>
      <c r="E23" s="24"/>
      <c r="F23" s="24"/>
      <c r="G23" s="24"/>
      <c r="H23" s="113"/>
      <c r="I23" s="9"/>
      <c r="J23" s="16"/>
      <c r="K23" s="10"/>
      <c r="L23" s="11"/>
      <c r="M23" s="11"/>
      <c r="N23" s="113"/>
      <c r="O23" s="9"/>
      <c r="P23" s="16"/>
      <c r="Q23" s="10"/>
      <c r="R23" s="11"/>
      <c r="S23" s="11"/>
      <c r="T23" s="98"/>
      <c r="U23" s="8"/>
      <c r="V23" s="30"/>
      <c r="W23" s="8"/>
      <c r="X23" s="8"/>
      <c r="Y23" s="8"/>
      <c r="Z23" s="113"/>
      <c r="AA23" s="9"/>
      <c r="AB23" s="33"/>
      <c r="AC23" s="10"/>
      <c r="AD23" s="11"/>
      <c r="AE23" s="11"/>
      <c r="AF23" s="113"/>
      <c r="AG23" s="9"/>
      <c r="AH23" s="16"/>
      <c r="AI23" s="10"/>
      <c r="AJ23" s="11"/>
      <c r="AK23" s="11"/>
    </row>
    <row r="24" spans="1:40" s="7" customFormat="1" ht="60" customHeight="1">
      <c r="A24" s="133" t="s">
        <v>40</v>
      </c>
      <c r="B24" s="97" t="s">
        <v>208</v>
      </c>
      <c r="C24" s="18" t="s">
        <v>209</v>
      </c>
      <c r="D24" s="76" t="s">
        <v>105</v>
      </c>
      <c r="E24" s="21">
        <v>2</v>
      </c>
      <c r="F24" s="20">
        <v>34</v>
      </c>
      <c r="G24" s="20">
        <f>F24*E24</f>
        <v>68</v>
      </c>
      <c r="H24" s="97" t="s">
        <v>69</v>
      </c>
      <c r="I24" s="5" t="s">
        <v>33</v>
      </c>
      <c r="J24" s="26" t="s">
        <v>20</v>
      </c>
      <c r="K24" s="6"/>
      <c r="L24" s="6"/>
      <c r="M24" s="6"/>
      <c r="N24" s="97" t="s">
        <v>72</v>
      </c>
      <c r="O24" s="5" t="s">
        <v>130</v>
      </c>
      <c r="P24" s="26" t="s">
        <v>131</v>
      </c>
      <c r="Q24" s="6"/>
      <c r="R24" s="6"/>
      <c r="S24" s="6"/>
      <c r="T24" s="97" t="s">
        <v>223</v>
      </c>
      <c r="U24" s="5" t="s">
        <v>129</v>
      </c>
      <c r="V24" s="26" t="s">
        <v>29</v>
      </c>
      <c r="W24" s="6"/>
      <c r="X24" s="6"/>
      <c r="Y24" s="6"/>
      <c r="Z24" s="97" t="s">
        <v>217</v>
      </c>
      <c r="AA24" s="5" t="s">
        <v>48</v>
      </c>
      <c r="AB24" s="31" t="s">
        <v>34</v>
      </c>
      <c r="AC24" s="6"/>
      <c r="AD24" s="6"/>
      <c r="AE24" s="6"/>
      <c r="AF24" s="97" t="s">
        <v>79</v>
      </c>
      <c r="AG24" s="5" t="s">
        <v>159</v>
      </c>
      <c r="AH24" s="26" t="s">
        <v>160</v>
      </c>
      <c r="AI24" s="6"/>
      <c r="AJ24" s="6"/>
      <c r="AK24" s="6"/>
    </row>
    <row r="25" spans="1:40" s="7" customFormat="1" ht="60" customHeight="1">
      <c r="A25" s="134"/>
      <c r="B25" s="98"/>
      <c r="C25" s="5" t="s">
        <v>170</v>
      </c>
      <c r="D25" s="31" t="s">
        <v>17</v>
      </c>
      <c r="E25" s="6"/>
      <c r="F25" s="6"/>
      <c r="G25" s="6"/>
      <c r="H25" s="98"/>
      <c r="I25" s="5" t="s">
        <v>25</v>
      </c>
      <c r="J25" s="26" t="s">
        <v>26</v>
      </c>
      <c r="K25" s="6"/>
      <c r="L25" s="6"/>
      <c r="M25" s="6"/>
      <c r="N25" s="98"/>
      <c r="O25" s="5"/>
      <c r="P25" s="26"/>
      <c r="Q25" s="6"/>
      <c r="R25" s="6"/>
      <c r="S25" s="6"/>
      <c r="T25" s="98"/>
      <c r="U25" s="5" t="s">
        <v>14</v>
      </c>
      <c r="V25" s="26" t="s">
        <v>15</v>
      </c>
      <c r="W25" s="6"/>
      <c r="X25" s="6"/>
      <c r="Y25" s="6"/>
      <c r="Z25" s="98"/>
      <c r="AA25" s="5" t="s">
        <v>47</v>
      </c>
      <c r="AB25" s="31" t="s">
        <v>20</v>
      </c>
      <c r="AC25" s="6"/>
      <c r="AD25" s="6"/>
      <c r="AE25" s="6"/>
      <c r="AF25" s="98"/>
      <c r="AG25" s="5" t="s">
        <v>87</v>
      </c>
      <c r="AH25" s="26" t="s">
        <v>46</v>
      </c>
      <c r="AI25" s="6"/>
      <c r="AJ25" s="6"/>
      <c r="AK25" s="6"/>
    </row>
    <row r="26" spans="1:40" s="7" customFormat="1" ht="60" customHeight="1">
      <c r="A26" s="134"/>
      <c r="B26" s="98"/>
      <c r="C26" s="5" t="s">
        <v>189</v>
      </c>
      <c r="D26" s="31" t="s">
        <v>27</v>
      </c>
      <c r="E26" s="6"/>
      <c r="F26" s="6"/>
      <c r="G26" s="6"/>
      <c r="H26" s="98"/>
      <c r="I26" s="5" t="s">
        <v>176</v>
      </c>
      <c r="J26" s="26" t="s">
        <v>34</v>
      </c>
      <c r="K26" s="6"/>
      <c r="L26" s="6"/>
      <c r="M26" s="6"/>
      <c r="N26" s="98"/>
      <c r="O26" s="8"/>
      <c r="P26" s="30"/>
      <c r="Q26" s="8"/>
      <c r="R26" s="8"/>
      <c r="S26" s="8"/>
      <c r="T26" s="98"/>
      <c r="U26" s="5" t="s">
        <v>81</v>
      </c>
      <c r="V26" s="26" t="s">
        <v>26</v>
      </c>
      <c r="W26" s="6"/>
      <c r="X26" s="6"/>
      <c r="Y26" s="6"/>
      <c r="Z26" s="98"/>
      <c r="AA26" s="5" t="s">
        <v>218</v>
      </c>
      <c r="AB26" s="31" t="s">
        <v>29</v>
      </c>
      <c r="AC26" s="6"/>
      <c r="AD26" s="6"/>
      <c r="AE26" s="6"/>
      <c r="AF26" s="98"/>
      <c r="AG26" s="5" t="s">
        <v>171</v>
      </c>
      <c r="AH26" s="26" t="s">
        <v>172</v>
      </c>
      <c r="AI26" s="6"/>
      <c r="AJ26" s="6"/>
      <c r="AK26" s="6"/>
    </row>
    <row r="27" spans="1:40" s="7" customFormat="1" ht="60" customHeight="1">
      <c r="A27" s="134"/>
      <c r="B27" s="98"/>
      <c r="C27" s="5" t="s">
        <v>175</v>
      </c>
      <c r="D27" s="31" t="s">
        <v>152</v>
      </c>
      <c r="E27" s="6"/>
      <c r="F27" s="6"/>
      <c r="G27" s="6"/>
      <c r="H27" s="98"/>
      <c r="I27" s="17"/>
      <c r="J27" s="17"/>
      <c r="K27" s="6"/>
      <c r="L27" s="6"/>
      <c r="M27" s="6"/>
      <c r="N27" s="98"/>
      <c r="O27" s="8"/>
      <c r="P27" s="30"/>
      <c r="Q27" s="8"/>
      <c r="R27" s="8"/>
      <c r="S27" s="8"/>
      <c r="T27" s="98"/>
      <c r="U27" s="5" t="s">
        <v>110</v>
      </c>
      <c r="V27" s="26" t="s">
        <v>80</v>
      </c>
      <c r="W27" s="6"/>
      <c r="X27" s="6"/>
      <c r="Y27" s="6"/>
      <c r="Z27" s="98"/>
      <c r="AA27" s="5"/>
      <c r="AB27" s="31"/>
      <c r="AC27" s="6"/>
      <c r="AD27" s="6"/>
      <c r="AE27" s="6"/>
      <c r="AF27" s="98"/>
      <c r="AG27" s="5" t="s">
        <v>174</v>
      </c>
      <c r="AH27" s="26" t="s">
        <v>49</v>
      </c>
      <c r="AI27" s="6"/>
      <c r="AJ27" s="6"/>
      <c r="AK27" s="6"/>
    </row>
    <row r="28" spans="1:40" s="7" customFormat="1" ht="60" customHeight="1">
      <c r="A28" s="134"/>
      <c r="B28" s="98"/>
      <c r="C28" s="5" t="s">
        <v>177</v>
      </c>
      <c r="D28" s="31" t="s">
        <v>152</v>
      </c>
      <c r="E28" s="6"/>
      <c r="F28" s="6"/>
      <c r="G28" s="6"/>
      <c r="H28" s="98"/>
      <c r="I28" s="17"/>
      <c r="J28" s="17"/>
      <c r="K28" s="6"/>
      <c r="L28" s="6"/>
      <c r="M28" s="6"/>
      <c r="N28" s="98"/>
      <c r="O28" s="8"/>
      <c r="P28" s="30"/>
      <c r="Q28" s="8"/>
      <c r="R28" s="8"/>
      <c r="S28" s="8"/>
      <c r="T28" s="98"/>
      <c r="U28" s="18" t="s">
        <v>211</v>
      </c>
      <c r="V28" s="18" t="s">
        <v>103</v>
      </c>
      <c r="W28" s="20">
        <v>0.6</v>
      </c>
      <c r="X28" s="20">
        <v>175</v>
      </c>
      <c r="Y28" s="20">
        <f>W28*X28</f>
        <v>105</v>
      </c>
      <c r="Z28" s="98"/>
      <c r="AA28" s="8"/>
      <c r="AB28" s="32"/>
      <c r="AC28" s="8"/>
      <c r="AD28" s="8"/>
      <c r="AE28" s="8"/>
      <c r="AF28" s="98"/>
      <c r="AG28" s="8"/>
      <c r="AH28" s="30"/>
      <c r="AI28" s="8"/>
      <c r="AJ28" s="8"/>
      <c r="AK28" s="8"/>
    </row>
    <row r="29" spans="1:40" s="7" customFormat="1" ht="60" customHeight="1">
      <c r="A29" s="134"/>
      <c r="B29" s="98"/>
      <c r="C29" s="5"/>
      <c r="D29" s="31"/>
      <c r="E29" s="6"/>
      <c r="F29" s="6"/>
      <c r="G29" s="6"/>
      <c r="H29" s="98"/>
      <c r="I29" s="8"/>
      <c r="J29" s="30"/>
      <c r="K29" s="8"/>
      <c r="L29" s="8"/>
      <c r="M29" s="8"/>
      <c r="N29" s="98"/>
      <c r="O29" s="8"/>
      <c r="P29" s="30"/>
      <c r="Q29" s="8"/>
      <c r="R29" s="8"/>
      <c r="S29" s="8"/>
      <c r="T29" s="98"/>
      <c r="U29" s="5"/>
      <c r="V29" s="26"/>
      <c r="W29" s="6"/>
      <c r="X29" s="6"/>
      <c r="Y29" s="6"/>
      <c r="Z29" s="98"/>
      <c r="AA29" s="8"/>
      <c r="AB29" s="32"/>
      <c r="AC29" s="8"/>
      <c r="AD29" s="8"/>
      <c r="AE29" s="8"/>
      <c r="AF29" s="98"/>
      <c r="AG29" s="8"/>
      <c r="AH29" s="30"/>
      <c r="AI29" s="8"/>
      <c r="AJ29" s="8"/>
      <c r="AK29" s="8"/>
    </row>
    <row r="30" spans="1:40" s="7" customFormat="1" ht="60" customHeight="1">
      <c r="A30" s="134"/>
      <c r="B30" s="98"/>
      <c r="C30" s="5"/>
      <c r="D30" s="31"/>
      <c r="E30" s="6"/>
      <c r="F30" s="6"/>
      <c r="G30" s="6"/>
      <c r="H30" s="98"/>
      <c r="I30" s="8"/>
      <c r="J30" s="30"/>
      <c r="K30" s="8"/>
      <c r="L30" s="8"/>
      <c r="M30" s="8"/>
      <c r="N30" s="98"/>
      <c r="O30" s="8"/>
      <c r="P30" s="30"/>
      <c r="Q30" s="8"/>
      <c r="R30" s="8"/>
      <c r="S30" s="8"/>
      <c r="T30" s="98"/>
      <c r="U30" s="5"/>
      <c r="V30" s="26"/>
      <c r="W30" s="6"/>
      <c r="X30" s="6"/>
      <c r="Y30" s="6"/>
      <c r="Z30" s="98"/>
      <c r="AA30" s="8"/>
      <c r="AB30" s="32"/>
      <c r="AC30" s="8"/>
      <c r="AD30" s="8"/>
      <c r="AE30" s="8"/>
      <c r="AF30" s="98"/>
      <c r="AG30" s="8"/>
      <c r="AH30" s="30"/>
      <c r="AI30" s="8"/>
      <c r="AJ30" s="8"/>
      <c r="AK30" s="8"/>
    </row>
    <row r="31" spans="1:40" s="53" customFormat="1" ht="60" customHeight="1">
      <c r="A31" s="73" t="s">
        <v>51</v>
      </c>
      <c r="B31" s="72"/>
      <c r="C31" s="8"/>
      <c r="D31" s="8"/>
      <c r="E31" s="8"/>
      <c r="F31" s="8"/>
      <c r="G31" s="8"/>
      <c r="H31" s="72" t="s">
        <v>51</v>
      </c>
      <c r="I31" s="5" t="s">
        <v>236</v>
      </c>
      <c r="J31" s="8" t="s">
        <v>237</v>
      </c>
      <c r="K31" s="27"/>
      <c r="L31" s="8"/>
      <c r="M31" s="6"/>
      <c r="N31" s="72" t="s">
        <v>181</v>
      </c>
      <c r="O31" s="5" t="s">
        <v>182</v>
      </c>
      <c r="P31" s="26" t="s">
        <v>183</v>
      </c>
      <c r="Q31" s="74"/>
      <c r="R31" s="6"/>
      <c r="S31" s="6"/>
      <c r="T31" s="72" t="s">
        <v>51</v>
      </c>
      <c r="U31" s="5" t="s">
        <v>241</v>
      </c>
      <c r="V31" s="8" t="s">
        <v>238</v>
      </c>
      <c r="W31" s="27"/>
      <c r="X31" s="8"/>
      <c r="Y31" s="6"/>
      <c r="Z31" s="72"/>
      <c r="AA31" s="8"/>
      <c r="AB31" s="32"/>
      <c r="AC31" s="8"/>
      <c r="AD31" s="8"/>
      <c r="AE31" s="8"/>
      <c r="AF31" s="72"/>
      <c r="AG31" s="8"/>
      <c r="AH31" s="30"/>
      <c r="AI31" s="8"/>
      <c r="AJ31" s="8"/>
      <c r="AK31" s="8"/>
      <c r="AL31" s="99" t="e">
        <f>SUM(#REF!+#REF!+#REF!+#REF!+#REF!+#REF!)</f>
        <v>#REF!</v>
      </c>
      <c r="AM31" s="100"/>
      <c r="AN31" s="100"/>
    </row>
    <row r="32" spans="1:40" s="57" customFormat="1" ht="39.950000000000003" customHeight="1">
      <c r="A32" s="105" t="s">
        <v>54</v>
      </c>
      <c r="B32" s="94"/>
      <c r="C32" s="92" t="s">
        <v>55</v>
      </c>
      <c r="D32" s="93"/>
      <c r="E32" s="54">
        <v>6.1</v>
      </c>
      <c r="F32" s="55"/>
      <c r="G32" s="55"/>
      <c r="H32" s="94"/>
      <c r="I32" s="92" t="s">
        <v>55</v>
      </c>
      <c r="J32" s="93"/>
      <c r="K32" s="56">
        <v>6.2</v>
      </c>
      <c r="L32" s="55"/>
      <c r="M32" s="55"/>
      <c r="N32" s="94"/>
      <c r="O32" s="92" t="s">
        <v>55</v>
      </c>
      <c r="P32" s="93"/>
      <c r="Q32" s="56">
        <v>6.3</v>
      </c>
      <c r="R32" s="44"/>
      <c r="S32" s="44"/>
      <c r="T32" s="94"/>
      <c r="U32" s="92" t="s">
        <v>55</v>
      </c>
      <c r="V32" s="93"/>
      <c r="W32" s="56">
        <v>5</v>
      </c>
      <c r="X32" s="44"/>
      <c r="Y32" s="44"/>
      <c r="Z32" s="94"/>
      <c r="AA32" s="92" t="s">
        <v>55</v>
      </c>
      <c r="AB32" s="93"/>
      <c r="AC32" s="56">
        <v>6</v>
      </c>
      <c r="AD32" s="44"/>
      <c r="AE32" s="44"/>
      <c r="AF32" s="94"/>
      <c r="AG32" s="92" t="s">
        <v>55</v>
      </c>
      <c r="AH32" s="93"/>
      <c r="AI32" s="56">
        <v>6.1</v>
      </c>
      <c r="AJ32" s="44"/>
      <c r="AK32" s="44"/>
      <c r="AL32" s="108" t="e">
        <f>AL31/6/1542</f>
        <v>#REF!</v>
      </c>
      <c r="AM32" s="109"/>
      <c r="AN32" s="109"/>
    </row>
    <row r="33" spans="1:40" s="57" customFormat="1" ht="39.950000000000003" customHeight="1">
      <c r="A33" s="106"/>
      <c r="B33" s="95"/>
      <c r="C33" s="92" t="s">
        <v>56</v>
      </c>
      <c r="D33" s="93"/>
      <c r="E33" s="54">
        <v>3.2</v>
      </c>
      <c r="F33" s="55"/>
      <c r="G33" s="55"/>
      <c r="H33" s="95"/>
      <c r="I33" s="92" t="s">
        <v>56</v>
      </c>
      <c r="J33" s="93"/>
      <c r="K33" s="56">
        <v>2.1</v>
      </c>
      <c r="L33" s="55"/>
      <c r="M33" s="55"/>
      <c r="N33" s="95"/>
      <c r="O33" s="92" t="s">
        <v>56</v>
      </c>
      <c r="P33" s="93"/>
      <c r="Q33" s="56">
        <v>2.6</v>
      </c>
      <c r="R33" s="44"/>
      <c r="S33" s="44"/>
      <c r="T33" s="95"/>
      <c r="U33" s="92" t="s">
        <v>56</v>
      </c>
      <c r="V33" s="93"/>
      <c r="W33" s="56">
        <v>2.7</v>
      </c>
      <c r="X33" s="44"/>
      <c r="Y33" s="44"/>
      <c r="Z33" s="95"/>
      <c r="AA33" s="92" t="s">
        <v>56</v>
      </c>
      <c r="AB33" s="93"/>
      <c r="AC33" s="56">
        <v>3.4</v>
      </c>
      <c r="AD33" s="44"/>
      <c r="AE33" s="44"/>
      <c r="AF33" s="95"/>
      <c r="AG33" s="92" t="s">
        <v>56</v>
      </c>
      <c r="AH33" s="93"/>
      <c r="AI33" s="56">
        <v>2</v>
      </c>
      <c r="AJ33" s="44"/>
      <c r="AK33" s="44"/>
      <c r="AL33" s="108"/>
      <c r="AM33" s="109"/>
      <c r="AN33" s="109"/>
    </row>
    <row r="34" spans="1:40" s="57" customFormat="1" ht="39.950000000000003" customHeight="1">
      <c r="A34" s="106"/>
      <c r="B34" s="95"/>
      <c r="C34" s="92" t="s">
        <v>57</v>
      </c>
      <c r="D34" s="93"/>
      <c r="E34" s="54">
        <v>1.4</v>
      </c>
      <c r="F34" s="55"/>
      <c r="G34" s="55"/>
      <c r="H34" s="95"/>
      <c r="I34" s="92" t="s">
        <v>57</v>
      </c>
      <c r="J34" s="93"/>
      <c r="K34" s="56">
        <v>1.1000000000000001</v>
      </c>
      <c r="L34" s="55"/>
      <c r="M34" s="55"/>
      <c r="N34" s="95"/>
      <c r="O34" s="92" t="s">
        <v>57</v>
      </c>
      <c r="P34" s="93"/>
      <c r="Q34" s="56">
        <v>1.3</v>
      </c>
      <c r="R34" s="44"/>
      <c r="S34" s="44"/>
      <c r="T34" s="95"/>
      <c r="U34" s="92" t="s">
        <v>57</v>
      </c>
      <c r="V34" s="93"/>
      <c r="W34" s="56">
        <v>1.2</v>
      </c>
      <c r="X34" s="44"/>
      <c r="Y34" s="44"/>
      <c r="Z34" s="95"/>
      <c r="AA34" s="92" t="s">
        <v>57</v>
      </c>
      <c r="AB34" s="93"/>
      <c r="AC34" s="56">
        <v>1.1000000000000001</v>
      </c>
      <c r="AD34" s="44"/>
      <c r="AE34" s="44"/>
      <c r="AF34" s="95"/>
      <c r="AG34" s="92" t="s">
        <v>57</v>
      </c>
      <c r="AH34" s="93"/>
      <c r="AI34" s="56">
        <v>2.2000000000000002</v>
      </c>
      <c r="AJ34" s="44"/>
      <c r="AK34" s="44"/>
    </row>
    <row r="35" spans="1:40" s="57" customFormat="1" ht="39.950000000000003" customHeight="1">
      <c r="A35" s="106"/>
      <c r="B35" s="95"/>
      <c r="C35" s="92" t="s">
        <v>58</v>
      </c>
      <c r="D35" s="93"/>
      <c r="E35" s="54"/>
      <c r="F35" s="55"/>
      <c r="G35" s="55"/>
      <c r="H35" s="95"/>
      <c r="I35" s="92" t="s">
        <v>58</v>
      </c>
      <c r="J35" s="93"/>
      <c r="K35" s="56">
        <v>1</v>
      </c>
      <c r="L35" s="55"/>
      <c r="M35" s="55"/>
      <c r="N35" s="95"/>
      <c r="O35" s="92" t="s">
        <v>58</v>
      </c>
      <c r="P35" s="93"/>
      <c r="Q35" s="56"/>
      <c r="R35" s="44"/>
      <c r="S35" s="44"/>
      <c r="T35" s="95"/>
      <c r="U35" s="92" t="s">
        <v>58</v>
      </c>
      <c r="V35" s="93"/>
      <c r="W35" s="56">
        <v>1</v>
      </c>
      <c r="X35" s="44"/>
      <c r="Y35" s="44"/>
      <c r="Z35" s="95"/>
      <c r="AA35" s="92" t="s">
        <v>58</v>
      </c>
      <c r="AB35" s="93"/>
      <c r="AC35" s="56"/>
      <c r="AD35" s="44"/>
      <c r="AE35" s="44"/>
      <c r="AF35" s="95"/>
      <c r="AG35" s="92" t="s">
        <v>58</v>
      </c>
      <c r="AH35" s="93"/>
      <c r="AI35" s="56"/>
      <c r="AJ35" s="44"/>
      <c r="AK35" s="44"/>
    </row>
    <row r="36" spans="1:40" s="57" customFormat="1" ht="39.950000000000003" customHeight="1">
      <c r="A36" s="106"/>
      <c r="B36" s="95"/>
      <c r="C36" s="92" t="s">
        <v>59</v>
      </c>
      <c r="D36" s="93"/>
      <c r="E36" s="54"/>
      <c r="F36" s="55"/>
      <c r="G36" s="55"/>
      <c r="H36" s="95"/>
      <c r="I36" s="92" t="s">
        <v>59</v>
      </c>
      <c r="J36" s="93"/>
      <c r="K36" s="54">
        <v>0.2</v>
      </c>
      <c r="L36" s="55"/>
      <c r="M36" s="55"/>
      <c r="N36" s="95"/>
      <c r="O36" s="92" t="s">
        <v>59</v>
      </c>
      <c r="P36" s="93"/>
      <c r="Q36" s="56">
        <v>0.8</v>
      </c>
      <c r="R36" s="44"/>
      <c r="S36" s="44"/>
      <c r="T36" s="95"/>
      <c r="U36" s="92" t="s">
        <v>59</v>
      </c>
      <c r="V36" s="93"/>
      <c r="W36" s="56"/>
      <c r="X36" s="44"/>
      <c r="Y36" s="44"/>
      <c r="Z36" s="95"/>
      <c r="AA36" s="92" t="s">
        <v>59</v>
      </c>
      <c r="AB36" s="93"/>
      <c r="AC36" s="56"/>
      <c r="AD36" s="44"/>
      <c r="AE36" s="44"/>
      <c r="AF36" s="95"/>
      <c r="AG36" s="92" t="s">
        <v>59</v>
      </c>
      <c r="AH36" s="93"/>
      <c r="AI36" s="56">
        <v>0.2</v>
      </c>
      <c r="AJ36" s="44"/>
      <c r="AK36" s="44"/>
    </row>
    <row r="37" spans="1:40" s="57" customFormat="1" ht="39.950000000000003" customHeight="1">
      <c r="A37" s="106"/>
      <c r="B37" s="95"/>
      <c r="C37" s="92" t="s">
        <v>60</v>
      </c>
      <c r="D37" s="93"/>
      <c r="E37" s="56">
        <v>3</v>
      </c>
      <c r="F37" s="55"/>
      <c r="G37" s="55"/>
      <c r="H37" s="95"/>
      <c r="I37" s="92" t="s">
        <v>60</v>
      </c>
      <c r="J37" s="93"/>
      <c r="K37" s="56">
        <v>3</v>
      </c>
      <c r="L37" s="55"/>
      <c r="M37" s="55"/>
      <c r="N37" s="95"/>
      <c r="O37" s="92" t="s">
        <v>60</v>
      </c>
      <c r="P37" s="93"/>
      <c r="Q37" s="56">
        <v>3</v>
      </c>
      <c r="R37" s="44"/>
      <c r="S37" s="44"/>
      <c r="T37" s="95"/>
      <c r="U37" s="92" t="s">
        <v>60</v>
      </c>
      <c r="V37" s="93"/>
      <c r="W37" s="56">
        <v>3</v>
      </c>
      <c r="X37" s="44"/>
      <c r="Y37" s="44"/>
      <c r="Z37" s="95"/>
      <c r="AA37" s="92" t="s">
        <v>60</v>
      </c>
      <c r="AB37" s="93"/>
      <c r="AC37" s="56">
        <v>3</v>
      </c>
      <c r="AD37" s="44"/>
      <c r="AE37" s="44"/>
      <c r="AF37" s="95"/>
      <c r="AG37" s="92" t="s">
        <v>60</v>
      </c>
      <c r="AH37" s="93"/>
      <c r="AI37" s="56">
        <v>2.8</v>
      </c>
      <c r="AJ37" s="44"/>
      <c r="AK37" s="44"/>
    </row>
    <row r="38" spans="1:40" s="57" customFormat="1" ht="39.950000000000003" customHeight="1">
      <c r="A38" s="107"/>
      <c r="B38" s="96"/>
      <c r="C38" s="92" t="s">
        <v>61</v>
      </c>
      <c r="D38" s="93"/>
      <c r="E38" s="58">
        <f>E32*70+E33*75+E34*25+E35*60+E37*45+E36*150</f>
        <v>837</v>
      </c>
      <c r="F38" s="55"/>
      <c r="G38" s="55"/>
      <c r="H38" s="96"/>
      <c r="I38" s="92" t="s">
        <v>61</v>
      </c>
      <c r="J38" s="93"/>
      <c r="K38" s="58">
        <f>K32*70+K33*75+K34*25+K35*60+K37*45+K36*150</f>
        <v>844</v>
      </c>
      <c r="L38" s="55"/>
      <c r="M38" s="55"/>
      <c r="N38" s="96"/>
      <c r="O38" s="92" t="s">
        <v>61</v>
      </c>
      <c r="P38" s="93"/>
      <c r="Q38" s="58">
        <f>Q32*70+Q33*75+Q34*25+Q35*150+Q37*45+Q36*132</f>
        <v>909.1</v>
      </c>
      <c r="R38" s="55"/>
      <c r="S38" s="55"/>
      <c r="T38" s="96"/>
      <c r="U38" s="92" t="s">
        <v>61</v>
      </c>
      <c r="V38" s="93"/>
      <c r="W38" s="58">
        <f>W32*70+W33*75+W34*25+W35*60+W37*45</f>
        <v>777.5</v>
      </c>
      <c r="X38" s="55"/>
      <c r="Y38" s="55"/>
      <c r="Z38" s="96"/>
      <c r="AA38" s="92" t="s">
        <v>61</v>
      </c>
      <c r="AB38" s="93"/>
      <c r="AC38" s="58">
        <f>AC32*70+AC33*75+AC34*25+AC35*60+AC37*45</f>
        <v>837.5</v>
      </c>
      <c r="AD38" s="55"/>
      <c r="AE38" s="55"/>
      <c r="AF38" s="96"/>
      <c r="AG38" s="92" t="s">
        <v>61</v>
      </c>
      <c r="AH38" s="93"/>
      <c r="AI38" s="58">
        <f>AI32*70+AI33*75+AI34*25+AI35*60+AI37*45+AI36*150+70</f>
        <v>858</v>
      </c>
      <c r="AJ38" s="55"/>
      <c r="AK38" s="55"/>
    </row>
    <row r="39" spans="1:40" s="57" customFormat="1" ht="47.25" customHeight="1">
      <c r="A39" s="88" t="s">
        <v>62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71"/>
      <c r="AG39" s="71"/>
      <c r="AH39" s="71"/>
      <c r="AI39" s="71"/>
      <c r="AJ39" s="71"/>
      <c r="AK39" s="71"/>
    </row>
    <row r="40" spans="1:40" s="60" customFormat="1" ht="30" customHeight="1">
      <c r="A40" s="90" t="s">
        <v>235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59"/>
      <c r="AE40" s="59"/>
      <c r="AF40" s="59"/>
      <c r="AG40" s="59"/>
      <c r="AH40" s="59"/>
      <c r="AI40" s="59"/>
      <c r="AJ40" s="59"/>
      <c r="AK40" s="59"/>
    </row>
    <row r="41" spans="1:40" ht="30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61"/>
      <c r="R41" s="59"/>
      <c r="S41" s="59"/>
      <c r="T41" s="59"/>
      <c r="U41" s="59"/>
      <c r="V41" s="59"/>
      <c r="W41" s="61"/>
      <c r="X41" s="59"/>
      <c r="Y41" s="59"/>
      <c r="Z41" s="59"/>
      <c r="AA41" s="59"/>
      <c r="AB41" s="59"/>
      <c r="AC41" s="61"/>
      <c r="AD41" s="59"/>
      <c r="AE41" s="59"/>
      <c r="AF41" s="59"/>
      <c r="AG41" s="59"/>
      <c r="AH41" s="59"/>
      <c r="AI41" s="61"/>
      <c r="AJ41" s="59"/>
      <c r="AK41" s="59"/>
    </row>
    <row r="42" spans="1:40" ht="30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1"/>
      <c r="R42" s="59"/>
      <c r="S42" s="59"/>
      <c r="T42" s="59"/>
      <c r="U42" s="59"/>
      <c r="V42" s="59"/>
      <c r="W42" s="61"/>
      <c r="X42" s="59"/>
      <c r="Y42" s="59"/>
      <c r="Z42" s="59"/>
      <c r="AA42" s="59"/>
      <c r="AB42" s="59"/>
      <c r="AC42" s="61"/>
      <c r="AD42" s="59"/>
      <c r="AE42" s="59"/>
      <c r="AF42" s="59"/>
      <c r="AG42" s="59"/>
      <c r="AH42" s="59"/>
      <c r="AI42" s="61"/>
      <c r="AJ42" s="59"/>
      <c r="AK42" s="59"/>
    </row>
    <row r="43" spans="1:40" ht="30" customHeight="1"/>
    <row r="44" spans="1:40" ht="30" customHeight="1"/>
    <row r="45" spans="1:40" ht="30" customHeight="1"/>
  </sheetData>
  <mergeCells count="131">
    <mergeCell ref="A1:AE1"/>
    <mergeCell ref="B2:G2"/>
    <mergeCell ref="H2:M2"/>
    <mergeCell ref="N2:S2"/>
    <mergeCell ref="T2:Y2"/>
    <mergeCell ref="Z2:AC2"/>
    <mergeCell ref="A5:A6"/>
    <mergeCell ref="B5:B6"/>
    <mergeCell ref="C5:C6"/>
    <mergeCell ref="D5:D6"/>
    <mergeCell ref="E5:E6"/>
    <mergeCell ref="F5:F6"/>
    <mergeCell ref="AF2:AI2"/>
    <mergeCell ref="C3:E3"/>
    <mergeCell ref="I3:K3"/>
    <mergeCell ref="O3:Q3"/>
    <mergeCell ref="U3:W3"/>
    <mergeCell ref="AA3:AC3"/>
    <mergeCell ref="AG3:AI3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K5:AK6"/>
    <mergeCell ref="A7:A14"/>
    <mergeCell ref="B7:B14"/>
    <mergeCell ref="H7:H14"/>
    <mergeCell ref="N7:N14"/>
    <mergeCell ref="T7:T14"/>
    <mergeCell ref="Z7:Z14"/>
    <mergeCell ref="AF7:AF14"/>
    <mergeCell ref="AE5:AE6"/>
    <mergeCell ref="AF5:AF6"/>
    <mergeCell ref="AG5:AG6"/>
    <mergeCell ref="AH5:AH6"/>
    <mergeCell ref="AI5:AI6"/>
    <mergeCell ref="AJ5:AJ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AF15:AF20"/>
    <mergeCell ref="A21:A23"/>
    <mergeCell ref="B21:B23"/>
    <mergeCell ref="H21:H23"/>
    <mergeCell ref="N21:N23"/>
    <mergeCell ref="T21:T23"/>
    <mergeCell ref="Z21:Z23"/>
    <mergeCell ref="AF21:AF23"/>
    <mergeCell ref="A15:A20"/>
    <mergeCell ref="B15:B20"/>
    <mergeCell ref="H15:H20"/>
    <mergeCell ref="N15:N20"/>
    <mergeCell ref="T15:T20"/>
    <mergeCell ref="Z15:Z20"/>
    <mergeCell ref="AG38:AH38"/>
    <mergeCell ref="AG36:AH36"/>
    <mergeCell ref="AG37:AH37"/>
    <mergeCell ref="N32:N38"/>
    <mergeCell ref="Z32:Z38"/>
    <mergeCell ref="A24:A30"/>
    <mergeCell ref="B24:B30"/>
    <mergeCell ref="H24:H30"/>
    <mergeCell ref="N24:N30"/>
    <mergeCell ref="T24:T30"/>
    <mergeCell ref="Z24:Z30"/>
    <mergeCell ref="AF24:AF30"/>
    <mergeCell ref="U37:V37"/>
    <mergeCell ref="AA37:AB37"/>
    <mergeCell ref="O36:P36"/>
    <mergeCell ref="H32:H38"/>
    <mergeCell ref="I32:J32"/>
    <mergeCell ref="AL31:AN31"/>
    <mergeCell ref="AG34:AH34"/>
    <mergeCell ref="C35:D35"/>
    <mergeCell ref="I35:J35"/>
    <mergeCell ref="O35:P35"/>
    <mergeCell ref="U35:V35"/>
    <mergeCell ref="AA35:AB35"/>
    <mergeCell ref="AG35:AH35"/>
    <mergeCell ref="AG32:AH32"/>
    <mergeCell ref="AL32:AN33"/>
    <mergeCell ref="C33:D33"/>
    <mergeCell ref="I33:J33"/>
    <mergeCell ref="O33:P33"/>
    <mergeCell ref="U33:V33"/>
    <mergeCell ref="AA33:AB33"/>
    <mergeCell ref="AG33:AH33"/>
    <mergeCell ref="O32:P32"/>
    <mergeCell ref="T32:T38"/>
    <mergeCell ref="U32:V32"/>
    <mergeCell ref="AA32:AB32"/>
    <mergeCell ref="AF32:AF38"/>
    <mergeCell ref="O34:P34"/>
    <mergeCell ref="U34:V34"/>
    <mergeCell ref="AA34:AB34"/>
    <mergeCell ref="A39:AE39"/>
    <mergeCell ref="A40:AC40"/>
    <mergeCell ref="C38:D38"/>
    <mergeCell ref="I38:J38"/>
    <mergeCell ref="O38:P38"/>
    <mergeCell ref="U38:V38"/>
    <mergeCell ref="AA38:AB38"/>
    <mergeCell ref="A32:A38"/>
    <mergeCell ref="B32:B38"/>
    <mergeCell ref="C32:D32"/>
    <mergeCell ref="C34:D34"/>
    <mergeCell ref="I34:J34"/>
    <mergeCell ref="C36:D36"/>
    <mergeCell ref="I36:J36"/>
    <mergeCell ref="U36:V36"/>
    <mergeCell ref="AA36:AB36"/>
    <mergeCell ref="C37:D37"/>
    <mergeCell ref="I37:J37"/>
    <mergeCell ref="O37:P37"/>
  </mergeCells>
  <phoneticPr fontId="3" type="noConversion"/>
  <printOptions horizontalCentered="1" verticalCentered="1"/>
  <pageMargins left="0" right="0" top="0" bottom="0" header="0.23622047244094491" footer="0"/>
  <pageSetup paperSize="9" scale="2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I16" sqref="I16"/>
    </sheetView>
  </sheetViews>
  <sheetFormatPr defaultColWidth="8.875" defaultRowHeight="4.9000000000000004" customHeight="1"/>
  <cols>
    <col min="1" max="1" width="7" style="41" customWidth="1"/>
    <col min="2" max="2" width="8.5" style="41" customWidth="1"/>
    <col min="3" max="3" width="77.75" style="41" customWidth="1"/>
    <col min="4" max="4" width="16.5" style="41" customWidth="1"/>
    <col min="5" max="5" width="20.625" style="41" customWidth="1"/>
    <col min="6" max="6" width="19.5" style="41" customWidth="1"/>
    <col min="7" max="7" width="15.25" style="41" customWidth="1"/>
    <col min="8" max="8" width="8.5" style="41" customWidth="1"/>
    <col min="9" max="9" width="61.125" style="41" customWidth="1"/>
    <col min="10" max="10" width="16.5" style="41" customWidth="1"/>
    <col min="11" max="11" width="20.625" style="41" customWidth="1"/>
    <col min="12" max="12" width="19.5" style="41" customWidth="1"/>
    <col min="13" max="13" width="15.25" style="41" customWidth="1"/>
    <col min="14" max="14" width="8.5" style="41" customWidth="1"/>
    <col min="15" max="15" width="67.375" style="41" customWidth="1"/>
    <col min="16" max="16" width="18" style="41" customWidth="1"/>
    <col min="17" max="17" width="20.625" style="62" customWidth="1"/>
    <col min="18" max="18" width="15.625" style="41" customWidth="1"/>
    <col min="19" max="19" width="15.625" style="63" customWidth="1"/>
    <col min="20" max="20" width="8.5" style="41" customWidth="1"/>
    <col min="21" max="21" width="67.75" style="41" customWidth="1"/>
    <col min="22" max="22" width="15.25" style="41" customWidth="1"/>
    <col min="23" max="23" width="20.625" style="62" customWidth="1"/>
    <col min="24" max="25" width="15.625" style="41" customWidth="1"/>
    <col min="26" max="26" width="8.5" style="41" customWidth="1"/>
    <col min="27" max="27" width="85.875" style="41" customWidth="1"/>
    <col min="28" max="28" width="16.5" style="41" customWidth="1"/>
    <col min="29" max="29" width="20.625" style="62" customWidth="1"/>
    <col min="30" max="30" width="14.25" style="41" customWidth="1"/>
    <col min="31" max="31" width="15.625" style="41" customWidth="1"/>
    <col min="32" max="35" width="15.75" style="41" customWidth="1"/>
    <col min="36" max="16384" width="8.875" style="41"/>
  </cols>
  <sheetData>
    <row r="1" spans="1:34" s="38" customFormat="1" ht="83.25" customHeight="1">
      <c r="A1" s="91" t="s">
        <v>142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4" ht="55.15" customHeight="1">
      <c r="A2" s="39" t="s">
        <v>0</v>
      </c>
      <c r="B2" s="143">
        <v>45194</v>
      </c>
      <c r="C2" s="143"/>
      <c r="D2" s="143"/>
      <c r="E2" s="143"/>
      <c r="F2" s="143"/>
      <c r="G2" s="143"/>
      <c r="H2" s="144">
        <f>B2+1</f>
        <v>45195</v>
      </c>
      <c r="I2" s="144"/>
      <c r="J2" s="144"/>
      <c r="K2" s="144"/>
      <c r="L2" s="144"/>
      <c r="M2" s="144"/>
      <c r="N2" s="145">
        <f>H2+1</f>
        <v>45196</v>
      </c>
      <c r="O2" s="145"/>
      <c r="P2" s="145"/>
      <c r="Q2" s="145"/>
      <c r="R2" s="145"/>
      <c r="S2" s="145"/>
      <c r="T2" s="146">
        <f>N2+1</f>
        <v>45197</v>
      </c>
      <c r="U2" s="146"/>
      <c r="V2" s="146"/>
      <c r="W2" s="146"/>
      <c r="X2" s="146"/>
      <c r="Y2" s="146"/>
      <c r="Z2" s="147">
        <f>T2+1</f>
        <v>45198</v>
      </c>
      <c r="AA2" s="148"/>
      <c r="AB2" s="148"/>
      <c r="AC2" s="149"/>
      <c r="AD2" s="40"/>
      <c r="AE2" s="40"/>
    </row>
    <row r="3" spans="1:34" ht="36.6" customHeight="1">
      <c r="A3" s="42" t="s">
        <v>1</v>
      </c>
      <c r="B3" s="39"/>
      <c r="C3" s="125">
        <v>1518</v>
      </c>
      <c r="D3" s="125"/>
      <c r="E3" s="125"/>
      <c r="F3" s="44"/>
      <c r="G3" s="44"/>
      <c r="H3" s="39"/>
      <c r="I3" s="125">
        <f>C3</f>
        <v>1518</v>
      </c>
      <c r="J3" s="125"/>
      <c r="K3" s="125"/>
      <c r="L3" s="44"/>
      <c r="M3" s="44"/>
      <c r="N3" s="39"/>
      <c r="O3" s="125">
        <f>I3</f>
        <v>1518</v>
      </c>
      <c r="P3" s="125"/>
      <c r="Q3" s="125"/>
      <c r="R3" s="44"/>
      <c r="S3" s="44"/>
      <c r="T3" s="39"/>
      <c r="U3" s="125">
        <v>1518</v>
      </c>
      <c r="V3" s="125"/>
      <c r="W3" s="125"/>
      <c r="X3" s="44"/>
      <c r="Y3" s="44"/>
      <c r="Z3" s="39"/>
      <c r="AA3" s="125">
        <f>U3</f>
        <v>1518</v>
      </c>
      <c r="AB3" s="125"/>
      <c r="AC3" s="125"/>
      <c r="AD3" s="44"/>
      <c r="AE3" s="44"/>
    </row>
    <row r="4" spans="1:34" ht="32.1" customHeight="1">
      <c r="A4" s="42"/>
      <c r="B4" s="39"/>
      <c r="C4" s="43" t="s">
        <v>2</v>
      </c>
      <c r="D4" s="43" t="s">
        <v>3</v>
      </c>
      <c r="E4" s="45" t="s">
        <v>4</v>
      </c>
      <c r="F4" s="42" t="s">
        <v>5</v>
      </c>
      <c r="G4" s="42" t="s">
        <v>6</v>
      </c>
      <c r="H4" s="39"/>
      <c r="I4" s="43" t="s">
        <v>2</v>
      </c>
      <c r="J4" s="43" t="s">
        <v>3</v>
      </c>
      <c r="K4" s="45" t="s">
        <v>4</v>
      </c>
      <c r="L4" s="42" t="s">
        <v>5</v>
      </c>
      <c r="M4" s="42" t="s">
        <v>6</v>
      </c>
      <c r="N4" s="39"/>
      <c r="O4" s="43" t="s">
        <v>2</v>
      </c>
      <c r="P4" s="43" t="s">
        <v>3</v>
      </c>
      <c r="Q4" s="45" t="s">
        <v>4</v>
      </c>
      <c r="R4" s="42" t="s">
        <v>5</v>
      </c>
      <c r="S4" s="42" t="s">
        <v>6</v>
      </c>
      <c r="T4" s="39"/>
      <c r="U4" s="43" t="s">
        <v>2</v>
      </c>
      <c r="V4" s="43" t="s">
        <v>3</v>
      </c>
      <c r="W4" s="45" t="s">
        <v>4</v>
      </c>
      <c r="X4" s="42" t="s">
        <v>5</v>
      </c>
      <c r="Y4" s="42" t="s">
        <v>6</v>
      </c>
      <c r="Z4" s="39"/>
      <c r="AA4" s="43" t="s">
        <v>2</v>
      </c>
      <c r="AB4" s="43" t="s">
        <v>3</v>
      </c>
      <c r="AC4" s="45" t="s">
        <v>4</v>
      </c>
      <c r="AD4" s="42" t="s">
        <v>5</v>
      </c>
      <c r="AE4" s="42" t="s">
        <v>6</v>
      </c>
      <c r="AF4" s="46"/>
      <c r="AG4" s="47"/>
      <c r="AH4" s="47"/>
    </row>
    <row r="5" spans="1:34" s="48" customFormat="1" ht="45" customHeight="1">
      <c r="A5" s="152" t="s">
        <v>7</v>
      </c>
      <c r="B5" s="115"/>
      <c r="C5" s="114" t="s">
        <v>8</v>
      </c>
      <c r="D5" s="114"/>
      <c r="E5" s="114"/>
      <c r="F5" s="114"/>
      <c r="G5" s="114"/>
      <c r="H5" s="115"/>
      <c r="I5" s="114"/>
      <c r="J5" s="151"/>
      <c r="K5" s="140"/>
      <c r="L5" s="140"/>
      <c r="M5" s="140"/>
      <c r="N5" s="115"/>
      <c r="O5" s="114" t="s">
        <v>10</v>
      </c>
      <c r="P5" s="114"/>
      <c r="Q5" s="114"/>
      <c r="R5" s="114"/>
      <c r="S5" s="114"/>
      <c r="T5" s="115"/>
      <c r="U5" s="114"/>
      <c r="V5" s="114"/>
      <c r="W5" s="114"/>
      <c r="X5" s="114"/>
      <c r="Y5" s="114"/>
      <c r="Z5" s="115"/>
      <c r="AA5" s="114" t="s">
        <v>10</v>
      </c>
      <c r="AB5" s="114"/>
      <c r="AC5" s="114"/>
      <c r="AD5" s="114"/>
      <c r="AE5" s="114"/>
    </row>
    <row r="6" spans="1:34" s="48" customFormat="1" ht="45" customHeight="1">
      <c r="A6" s="152"/>
      <c r="B6" s="115"/>
      <c r="C6" s="114"/>
      <c r="D6" s="114"/>
      <c r="E6" s="114"/>
      <c r="F6" s="114"/>
      <c r="G6" s="114"/>
      <c r="H6" s="115"/>
      <c r="I6" s="114"/>
      <c r="J6" s="151"/>
      <c r="K6" s="140"/>
      <c r="L6" s="140"/>
      <c r="M6" s="140"/>
      <c r="N6" s="115"/>
      <c r="O6" s="114"/>
      <c r="P6" s="114"/>
      <c r="Q6" s="114"/>
      <c r="R6" s="114"/>
      <c r="S6" s="114"/>
      <c r="T6" s="115"/>
      <c r="U6" s="114"/>
      <c r="V6" s="114"/>
      <c r="W6" s="114"/>
      <c r="X6" s="114"/>
      <c r="Y6" s="114"/>
      <c r="Z6" s="115"/>
      <c r="AA6" s="114"/>
      <c r="AB6" s="114"/>
      <c r="AC6" s="114"/>
      <c r="AD6" s="114"/>
      <c r="AE6" s="114"/>
    </row>
    <row r="7" spans="1:34" s="7" customFormat="1" ht="50.1" customHeight="1">
      <c r="A7" s="153" t="s">
        <v>11</v>
      </c>
      <c r="B7" s="155"/>
      <c r="C7" s="13"/>
      <c r="D7" s="13"/>
      <c r="E7" s="28"/>
      <c r="F7" s="14"/>
      <c r="G7" s="14"/>
      <c r="H7" s="155"/>
      <c r="I7" s="13"/>
      <c r="J7" s="13"/>
      <c r="K7" s="14"/>
      <c r="L7" s="14"/>
      <c r="M7" s="14"/>
      <c r="N7" s="155"/>
      <c r="O7" s="13"/>
      <c r="P7" s="13"/>
      <c r="Q7" s="14"/>
      <c r="R7" s="14"/>
      <c r="S7" s="14"/>
      <c r="T7" s="155"/>
      <c r="U7" s="13"/>
      <c r="V7" s="13"/>
      <c r="W7" s="14"/>
      <c r="X7" s="14"/>
      <c r="Y7" s="14"/>
      <c r="Z7" s="155"/>
      <c r="AA7" s="13"/>
      <c r="AB7" s="13"/>
      <c r="AC7" s="14"/>
      <c r="AD7" s="14"/>
      <c r="AE7" s="14"/>
    </row>
    <row r="8" spans="1:34" s="7" customFormat="1" ht="50.1" customHeight="1">
      <c r="A8" s="154"/>
      <c r="B8" s="156"/>
      <c r="C8" s="13"/>
      <c r="D8" s="13"/>
      <c r="E8" s="28"/>
      <c r="F8" s="14"/>
      <c r="G8" s="14"/>
      <c r="H8" s="156"/>
      <c r="I8" s="13"/>
      <c r="J8" s="13"/>
      <c r="K8" s="14"/>
      <c r="L8" s="14"/>
      <c r="M8" s="14"/>
      <c r="N8" s="156"/>
      <c r="O8" s="13"/>
      <c r="P8" s="13"/>
      <c r="Q8" s="14"/>
      <c r="R8" s="14"/>
      <c r="S8" s="14"/>
      <c r="T8" s="156"/>
      <c r="U8" s="13"/>
      <c r="V8" s="13"/>
      <c r="W8" s="14"/>
      <c r="X8" s="14"/>
      <c r="Y8" s="14"/>
      <c r="Z8" s="156"/>
      <c r="AA8" s="13"/>
      <c r="AB8" s="13"/>
      <c r="AC8" s="14"/>
      <c r="AD8" s="14"/>
      <c r="AE8" s="14"/>
    </row>
    <row r="9" spans="1:34" s="7" customFormat="1" ht="50.1" customHeight="1">
      <c r="A9" s="154"/>
      <c r="B9" s="156"/>
      <c r="C9" s="64"/>
      <c r="D9" s="64"/>
      <c r="E9" s="65"/>
      <c r="F9" s="66"/>
      <c r="G9" s="66"/>
      <c r="H9" s="156"/>
      <c r="I9" s="13"/>
      <c r="J9" s="13"/>
      <c r="K9" s="14"/>
      <c r="L9" s="14"/>
      <c r="M9" s="14"/>
      <c r="N9" s="156"/>
      <c r="O9" s="13"/>
      <c r="P9" s="13"/>
      <c r="Q9" s="14"/>
      <c r="R9" s="14"/>
      <c r="S9" s="14"/>
      <c r="T9" s="156"/>
      <c r="U9" s="13"/>
      <c r="V9" s="13"/>
      <c r="W9" s="14"/>
      <c r="X9" s="14"/>
      <c r="Y9" s="14"/>
      <c r="Z9" s="156"/>
      <c r="AA9" s="13"/>
      <c r="AB9" s="13"/>
      <c r="AC9" s="14"/>
      <c r="AD9" s="14"/>
      <c r="AE9" s="14"/>
    </row>
    <row r="10" spans="1:34" s="7" customFormat="1" ht="50.1" customHeight="1">
      <c r="A10" s="154"/>
      <c r="B10" s="156"/>
      <c r="C10" s="64"/>
      <c r="D10" s="64"/>
      <c r="E10" s="65"/>
      <c r="F10" s="66"/>
      <c r="G10" s="66"/>
      <c r="H10" s="156"/>
      <c r="I10" s="13"/>
      <c r="J10" s="13"/>
      <c r="K10" s="14"/>
      <c r="L10" s="14"/>
      <c r="M10" s="14"/>
      <c r="N10" s="156"/>
      <c r="O10" s="13"/>
      <c r="P10" s="13"/>
      <c r="Q10" s="14"/>
      <c r="R10" s="14"/>
      <c r="S10" s="14"/>
      <c r="T10" s="156"/>
      <c r="U10" s="13"/>
      <c r="V10" s="13"/>
      <c r="W10" s="14"/>
      <c r="X10" s="14"/>
      <c r="Y10" s="14"/>
      <c r="Z10" s="156"/>
      <c r="AA10" s="13"/>
      <c r="AB10" s="13"/>
      <c r="AC10" s="14"/>
      <c r="AD10" s="14"/>
      <c r="AE10" s="14"/>
    </row>
    <row r="11" spans="1:34" s="7" customFormat="1" ht="50.1" customHeight="1">
      <c r="A11" s="154"/>
      <c r="B11" s="156"/>
      <c r="C11" s="64"/>
      <c r="D11" s="64"/>
      <c r="E11" s="65"/>
      <c r="F11" s="66"/>
      <c r="G11" s="66"/>
      <c r="H11" s="156"/>
      <c r="I11" s="13"/>
      <c r="J11" s="13"/>
      <c r="K11" s="14"/>
      <c r="L11" s="14"/>
      <c r="M11" s="14"/>
      <c r="N11" s="156"/>
      <c r="O11" s="15"/>
      <c r="P11" s="15"/>
      <c r="Q11" s="15"/>
      <c r="R11" s="15"/>
      <c r="S11" s="15"/>
      <c r="T11" s="156"/>
      <c r="U11" s="13"/>
      <c r="V11" s="13"/>
      <c r="W11" s="14"/>
      <c r="X11" s="14"/>
      <c r="Y11" s="14"/>
      <c r="Z11" s="156"/>
      <c r="AA11" s="13"/>
      <c r="AB11" s="13"/>
      <c r="AC11" s="14"/>
      <c r="AD11" s="14"/>
      <c r="AE11" s="14"/>
    </row>
    <row r="12" spans="1:34" s="7" customFormat="1" ht="50.1" customHeight="1">
      <c r="A12" s="154"/>
      <c r="B12" s="156"/>
      <c r="C12" s="15"/>
      <c r="D12" s="15"/>
      <c r="E12" s="15"/>
      <c r="F12" s="15"/>
      <c r="G12" s="15"/>
      <c r="H12" s="156"/>
      <c r="I12" s="13"/>
      <c r="J12" s="13"/>
      <c r="K12" s="14"/>
      <c r="L12" s="14"/>
      <c r="M12" s="14"/>
      <c r="N12" s="156"/>
      <c r="O12" s="15"/>
      <c r="P12" s="15"/>
      <c r="Q12" s="15"/>
      <c r="R12" s="15"/>
      <c r="S12" s="15"/>
      <c r="T12" s="156"/>
      <c r="U12" s="13"/>
      <c r="V12" s="13"/>
      <c r="W12" s="14"/>
      <c r="X12" s="14"/>
      <c r="Y12" s="14"/>
      <c r="Z12" s="156"/>
      <c r="AA12" s="13"/>
      <c r="AB12" s="13"/>
      <c r="AC12" s="14"/>
      <c r="AD12" s="14"/>
      <c r="AE12" s="14"/>
    </row>
    <row r="13" spans="1:34" s="7" customFormat="1" ht="50.1" customHeight="1">
      <c r="A13" s="154"/>
      <c r="B13" s="156"/>
      <c r="C13" s="15"/>
      <c r="D13" s="15"/>
      <c r="E13" s="15"/>
      <c r="F13" s="15"/>
      <c r="G13" s="15"/>
      <c r="H13" s="156"/>
      <c r="I13" s="13"/>
      <c r="J13" s="13"/>
      <c r="K13" s="14"/>
      <c r="L13" s="14"/>
      <c r="M13" s="14"/>
      <c r="N13" s="156"/>
      <c r="O13" s="15"/>
      <c r="P13" s="15"/>
      <c r="Q13" s="15"/>
      <c r="R13" s="15"/>
      <c r="S13" s="15"/>
      <c r="T13" s="156"/>
      <c r="U13" s="13"/>
      <c r="V13" s="13"/>
      <c r="W13" s="14"/>
      <c r="X13" s="14"/>
      <c r="Y13" s="14"/>
      <c r="Z13" s="156"/>
      <c r="AA13" s="13"/>
      <c r="AB13" s="13"/>
      <c r="AC13" s="14"/>
      <c r="AD13" s="14"/>
      <c r="AE13" s="14"/>
    </row>
    <row r="14" spans="1:34" s="7" customFormat="1" ht="50.1" customHeight="1">
      <c r="A14" s="154"/>
      <c r="B14" s="156"/>
      <c r="C14" s="15"/>
      <c r="D14" s="15"/>
      <c r="E14" s="15"/>
      <c r="F14" s="15"/>
      <c r="G14" s="15"/>
      <c r="H14" s="156"/>
      <c r="I14" s="67"/>
      <c r="J14" s="67"/>
      <c r="K14" s="67"/>
      <c r="L14" s="67"/>
      <c r="M14" s="67"/>
      <c r="N14" s="156"/>
      <c r="O14" s="15"/>
      <c r="P14" s="15"/>
      <c r="Q14" s="15"/>
      <c r="R14" s="15"/>
      <c r="S14" s="15"/>
      <c r="T14" s="156"/>
      <c r="U14" s="13"/>
      <c r="V14" s="13"/>
      <c r="W14" s="14"/>
      <c r="X14" s="14"/>
      <c r="Y14" s="14"/>
      <c r="Z14" s="156"/>
      <c r="AA14" s="13"/>
      <c r="AB14" s="13"/>
      <c r="AC14" s="14"/>
      <c r="AD14" s="14"/>
      <c r="AE14" s="14"/>
    </row>
    <row r="15" spans="1:34" s="7" customFormat="1" ht="50.1" customHeight="1">
      <c r="A15" s="154"/>
      <c r="B15" s="156"/>
      <c r="C15" s="15"/>
      <c r="D15" s="15"/>
      <c r="E15" s="15"/>
      <c r="F15" s="15"/>
      <c r="G15" s="15"/>
      <c r="H15" s="156"/>
      <c r="I15" s="67"/>
      <c r="J15" s="67"/>
      <c r="K15" s="67"/>
      <c r="L15" s="67"/>
      <c r="M15" s="67"/>
      <c r="N15" s="156"/>
      <c r="O15" s="15"/>
      <c r="P15" s="15"/>
      <c r="Q15" s="15"/>
      <c r="R15" s="15"/>
      <c r="S15" s="15"/>
      <c r="T15" s="156"/>
      <c r="U15" s="15"/>
      <c r="V15" s="15"/>
      <c r="W15" s="15"/>
      <c r="X15" s="15"/>
      <c r="Y15" s="15"/>
      <c r="Z15" s="156"/>
      <c r="AA15" s="15"/>
      <c r="AB15" s="15"/>
      <c r="AC15" s="15"/>
      <c r="AD15" s="15"/>
      <c r="AE15" s="15"/>
    </row>
    <row r="16" spans="1:34" s="7" customFormat="1" ht="50.1" customHeight="1">
      <c r="A16" s="153" t="s">
        <v>24</v>
      </c>
      <c r="B16" s="155"/>
      <c r="C16" s="13"/>
      <c r="D16" s="13"/>
      <c r="E16" s="14"/>
      <c r="F16" s="14"/>
      <c r="G16" s="14"/>
      <c r="H16" s="155"/>
      <c r="I16" s="13"/>
      <c r="J16" s="13"/>
      <c r="K16" s="14"/>
      <c r="L16" s="14"/>
      <c r="M16" s="14"/>
      <c r="N16" s="155"/>
      <c r="O16" s="13"/>
      <c r="P16" s="13"/>
      <c r="Q16" s="14"/>
      <c r="R16" s="14"/>
      <c r="S16" s="14"/>
      <c r="T16" s="155"/>
      <c r="U16" s="13"/>
      <c r="V16" s="13"/>
      <c r="W16" s="12"/>
      <c r="X16" s="15"/>
      <c r="Y16" s="14"/>
      <c r="Z16" s="155"/>
      <c r="AA16" s="13"/>
      <c r="AB16" s="13"/>
      <c r="AC16" s="14"/>
      <c r="AD16" s="14"/>
      <c r="AE16" s="14"/>
    </row>
    <row r="17" spans="1:31" s="7" customFormat="1" ht="50.1" customHeight="1">
      <c r="A17" s="154"/>
      <c r="B17" s="156"/>
      <c r="C17" s="13"/>
      <c r="D17" s="13"/>
      <c r="E17" s="14"/>
      <c r="F17" s="14"/>
      <c r="G17" s="14"/>
      <c r="H17" s="156"/>
      <c r="I17" s="13"/>
      <c r="J17" s="13"/>
      <c r="K17" s="14"/>
      <c r="L17" s="14"/>
      <c r="M17" s="14"/>
      <c r="N17" s="156"/>
      <c r="O17" s="13"/>
      <c r="P17" s="13"/>
      <c r="Q17" s="14"/>
      <c r="R17" s="14"/>
      <c r="S17" s="14"/>
      <c r="T17" s="156"/>
      <c r="U17" s="15"/>
      <c r="V17" s="15"/>
      <c r="W17" s="15"/>
      <c r="X17" s="15"/>
      <c r="Y17" s="15"/>
      <c r="Z17" s="156"/>
      <c r="AA17" s="13"/>
      <c r="AB17" s="13"/>
      <c r="AC17" s="14"/>
      <c r="AD17" s="14"/>
      <c r="AE17" s="14"/>
    </row>
    <row r="18" spans="1:31" s="7" customFormat="1" ht="50.1" customHeight="1">
      <c r="A18" s="154"/>
      <c r="B18" s="156"/>
      <c r="C18" s="13"/>
      <c r="D18" s="13"/>
      <c r="E18" s="14"/>
      <c r="F18" s="14"/>
      <c r="G18" s="14"/>
      <c r="H18" s="156"/>
      <c r="I18" s="13"/>
      <c r="J18" s="13"/>
      <c r="K18" s="14"/>
      <c r="L18" s="14"/>
      <c r="M18" s="14"/>
      <c r="N18" s="156"/>
      <c r="O18" s="13"/>
      <c r="P18" s="13"/>
      <c r="Q18" s="14"/>
      <c r="R18" s="14"/>
      <c r="S18" s="14"/>
      <c r="T18" s="156"/>
      <c r="U18" s="15"/>
      <c r="V18" s="15"/>
      <c r="W18" s="15"/>
      <c r="X18" s="15"/>
      <c r="Y18" s="15"/>
      <c r="Z18" s="156"/>
      <c r="AA18" s="13"/>
      <c r="AB18" s="13"/>
      <c r="AC18" s="14"/>
      <c r="AD18" s="14"/>
      <c r="AE18" s="14"/>
    </row>
    <row r="19" spans="1:31" s="7" customFormat="1" ht="50.1" customHeight="1">
      <c r="A19" s="154"/>
      <c r="B19" s="156"/>
      <c r="C19" s="13"/>
      <c r="D19" s="13"/>
      <c r="E19" s="14"/>
      <c r="F19" s="14"/>
      <c r="G19" s="14"/>
      <c r="H19" s="156"/>
      <c r="I19" s="13"/>
      <c r="J19" s="13"/>
      <c r="K19" s="14"/>
      <c r="L19" s="14"/>
      <c r="M19" s="14"/>
      <c r="N19" s="156"/>
      <c r="O19" s="15"/>
      <c r="P19" s="15"/>
      <c r="Q19" s="15"/>
      <c r="R19" s="15"/>
      <c r="S19" s="15"/>
      <c r="T19" s="156"/>
      <c r="U19" s="15"/>
      <c r="V19" s="15"/>
      <c r="W19" s="15"/>
      <c r="X19" s="15"/>
      <c r="Y19" s="15"/>
      <c r="Z19" s="156"/>
      <c r="AA19" s="13"/>
      <c r="AB19" s="13"/>
      <c r="AC19" s="14"/>
      <c r="AD19" s="14"/>
      <c r="AE19" s="14"/>
    </row>
    <row r="20" spans="1:31" s="7" customFormat="1" ht="50.1" customHeight="1">
      <c r="A20" s="154"/>
      <c r="B20" s="156"/>
      <c r="C20" s="13"/>
      <c r="D20" s="13"/>
      <c r="E20" s="14"/>
      <c r="F20" s="14"/>
      <c r="G20" s="14"/>
      <c r="H20" s="156"/>
      <c r="I20" s="13"/>
      <c r="J20" s="13"/>
      <c r="K20" s="14"/>
      <c r="L20" s="14"/>
      <c r="M20" s="14"/>
      <c r="N20" s="156"/>
      <c r="O20" s="15"/>
      <c r="P20" s="15"/>
      <c r="Q20" s="15"/>
      <c r="R20" s="15"/>
      <c r="S20" s="15"/>
      <c r="T20" s="156"/>
      <c r="U20" s="15"/>
      <c r="V20" s="15"/>
      <c r="W20" s="15"/>
      <c r="X20" s="15"/>
      <c r="Y20" s="15"/>
      <c r="Z20" s="156"/>
      <c r="AA20" s="13"/>
      <c r="AB20" s="13"/>
      <c r="AC20" s="14"/>
      <c r="AD20" s="14"/>
      <c r="AE20" s="14"/>
    </row>
    <row r="21" spans="1:31" s="7" customFormat="1" ht="50.1" customHeight="1">
      <c r="A21" s="154"/>
      <c r="B21" s="156"/>
      <c r="C21" s="13"/>
      <c r="D21" s="13"/>
      <c r="E21" s="14"/>
      <c r="F21" s="14"/>
      <c r="G21" s="14"/>
      <c r="H21" s="156"/>
      <c r="I21" s="15"/>
      <c r="J21" s="15"/>
      <c r="K21" s="15"/>
      <c r="L21" s="15"/>
      <c r="M21" s="15"/>
      <c r="N21" s="156"/>
      <c r="O21" s="15"/>
      <c r="P21" s="15"/>
      <c r="Q21" s="15"/>
      <c r="R21" s="15"/>
      <c r="S21" s="15"/>
      <c r="T21" s="156"/>
      <c r="U21" s="15"/>
      <c r="V21" s="15"/>
      <c r="W21" s="15"/>
      <c r="X21" s="15"/>
      <c r="Y21" s="15"/>
      <c r="Z21" s="156"/>
      <c r="AA21" s="13"/>
      <c r="AB21" s="13"/>
      <c r="AC21" s="14"/>
      <c r="AD21" s="14"/>
      <c r="AE21" s="14"/>
    </row>
    <row r="22" spans="1:31" s="7" customFormat="1" ht="50.1" customHeight="1">
      <c r="A22" s="153" t="s">
        <v>36</v>
      </c>
      <c r="B22" s="157"/>
      <c r="C22" s="13"/>
      <c r="D22" s="13"/>
      <c r="E22" s="14"/>
      <c r="F22" s="14"/>
      <c r="G22" s="14"/>
      <c r="H22" s="157"/>
      <c r="I22" s="13"/>
      <c r="J22" s="13"/>
      <c r="K22" s="14"/>
      <c r="L22" s="14"/>
      <c r="M22" s="14"/>
      <c r="N22" s="157"/>
      <c r="O22" s="13"/>
      <c r="P22" s="13"/>
      <c r="Q22" s="14"/>
      <c r="R22" s="14"/>
      <c r="S22" s="14"/>
      <c r="T22" s="155"/>
      <c r="U22" s="15"/>
      <c r="V22" s="15"/>
      <c r="W22" s="15"/>
      <c r="X22" s="15"/>
      <c r="Y22" s="15"/>
      <c r="Z22" s="158"/>
      <c r="AA22" s="13"/>
      <c r="AB22" s="13"/>
      <c r="AC22" s="14"/>
      <c r="AD22" s="14"/>
      <c r="AE22" s="14"/>
    </row>
    <row r="23" spans="1:31" s="7" customFormat="1" ht="50.1" customHeight="1">
      <c r="A23" s="154"/>
      <c r="B23" s="115"/>
      <c r="C23" s="13"/>
      <c r="D23" s="13"/>
      <c r="E23" s="14"/>
      <c r="F23" s="14"/>
      <c r="G23" s="14"/>
      <c r="H23" s="115"/>
      <c r="I23" s="49"/>
      <c r="J23" s="49"/>
      <c r="K23" s="14"/>
      <c r="L23" s="14"/>
      <c r="M23" s="14"/>
      <c r="N23" s="115"/>
      <c r="O23" s="49"/>
      <c r="P23" s="49"/>
      <c r="Q23" s="14"/>
      <c r="R23" s="15"/>
      <c r="S23" s="15"/>
      <c r="T23" s="156"/>
      <c r="U23" s="15"/>
      <c r="V23" s="15"/>
      <c r="W23" s="15"/>
      <c r="X23" s="15"/>
      <c r="Y23" s="15"/>
      <c r="Z23" s="159"/>
      <c r="AA23" s="49"/>
      <c r="AB23" s="49"/>
      <c r="AC23" s="50"/>
      <c r="AD23" s="14"/>
      <c r="AE23" s="14"/>
    </row>
    <row r="24" spans="1:31" s="7" customFormat="1" ht="50.1" customHeight="1">
      <c r="A24" s="153" t="s">
        <v>40</v>
      </c>
      <c r="B24" s="155"/>
      <c r="C24" s="13"/>
      <c r="D24" s="13"/>
      <c r="E24" s="14"/>
      <c r="F24" s="14"/>
      <c r="G24" s="14"/>
      <c r="H24" s="155"/>
      <c r="I24" s="13"/>
      <c r="J24" s="13"/>
      <c r="K24" s="14"/>
      <c r="L24" s="14"/>
      <c r="M24" s="14"/>
      <c r="N24" s="155"/>
      <c r="O24" s="13"/>
      <c r="P24" s="13"/>
      <c r="Q24" s="14"/>
      <c r="R24" s="14"/>
      <c r="S24" s="14"/>
      <c r="T24" s="155"/>
      <c r="U24" s="13"/>
      <c r="V24" s="13"/>
      <c r="W24" s="14"/>
      <c r="X24" s="14"/>
      <c r="Y24" s="14"/>
      <c r="Z24" s="155"/>
      <c r="AA24" s="13"/>
      <c r="AB24" s="13"/>
      <c r="AC24" s="14"/>
      <c r="AD24" s="14"/>
      <c r="AE24" s="14"/>
    </row>
    <row r="25" spans="1:31" s="7" customFormat="1" ht="50.1" customHeight="1">
      <c r="A25" s="154"/>
      <c r="B25" s="156"/>
      <c r="C25" s="13"/>
      <c r="D25" s="13"/>
      <c r="E25" s="14"/>
      <c r="F25" s="14"/>
      <c r="G25" s="14"/>
      <c r="H25" s="156"/>
      <c r="I25" s="13"/>
      <c r="J25" s="13"/>
      <c r="K25" s="14"/>
      <c r="L25" s="14"/>
      <c r="M25" s="14"/>
      <c r="N25" s="156"/>
      <c r="O25" s="13"/>
      <c r="P25" s="13"/>
      <c r="Q25" s="14"/>
      <c r="R25" s="14"/>
      <c r="S25" s="14"/>
      <c r="T25" s="156"/>
      <c r="U25" s="13"/>
      <c r="V25" s="13"/>
      <c r="W25" s="14"/>
      <c r="X25" s="14"/>
      <c r="Y25" s="14"/>
      <c r="Z25" s="156"/>
      <c r="AA25" s="13"/>
      <c r="AB25" s="13"/>
      <c r="AC25" s="14"/>
      <c r="AD25" s="14"/>
      <c r="AE25" s="14"/>
    </row>
    <row r="26" spans="1:31" s="7" customFormat="1" ht="50.1" customHeight="1">
      <c r="A26" s="154"/>
      <c r="B26" s="156"/>
      <c r="C26" s="13"/>
      <c r="D26" s="13"/>
      <c r="E26" s="14"/>
      <c r="F26" s="14"/>
      <c r="G26" s="14"/>
      <c r="H26" s="156"/>
      <c r="I26" s="13"/>
      <c r="J26" s="13"/>
      <c r="K26" s="14"/>
      <c r="L26" s="14"/>
      <c r="M26" s="14"/>
      <c r="N26" s="156"/>
      <c r="O26" s="13"/>
      <c r="P26" s="13"/>
      <c r="Q26" s="14"/>
      <c r="R26" s="14"/>
      <c r="S26" s="14"/>
      <c r="T26" s="156"/>
      <c r="U26" s="13"/>
      <c r="V26" s="13"/>
      <c r="W26" s="14"/>
      <c r="X26" s="14"/>
      <c r="Y26" s="14"/>
      <c r="Z26" s="156"/>
      <c r="AA26" s="13"/>
      <c r="AB26" s="13"/>
      <c r="AC26" s="14"/>
      <c r="AD26" s="14"/>
      <c r="AE26" s="14"/>
    </row>
    <row r="27" spans="1:31" s="7" customFormat="1" ht="50.1" customHeight="1">
      <c r="A27" s="154"/>
      <c r="B27" s="156"/>
      <c r="C27" s="13"/>
      <c r="D27" s="13"/>
      <c r="E27" s="14"/>
      <c r="F27" s="14"/>
      <c r="G27" s="14"/>
      <c r="H27" s="156"/>
      <c r="I27" s="13"/>
      <c r="J27" s="13"/>
      <c r="K27" s="14"/>
      <c r="L27" s="14"/>
      <c r="M27" s="14"/>
      <c r="N27" s="156"/>
      <c r="O27" s="15"/>
      <c r="P27" s="15"/>
      <c r="Q27" s="15"/>
      <c r="R27" s="15"/>
      <c r="S27" s="15"/>
      <c r="T27" s="156"/>
      <c r="U27" s="13"/>
      <c r="V27" s="13"/>
      <c r="W27" s="14"/>
      <c r="X27" s="14"/>
      <c r="Y27" s="14"/>
      <c r="Z27" s="156"/>
      <c r="AA27" s="13"/>
      <c r="AB27" s="13"/>
      <c r="AC27" s="14"/>
      <c r="AD27" s="14"/>
      <c r="AE27" s="14"/>
    </row>
    <row r="28" spans="1:31" s="7" customFormat="1" ht="50.1" customHeight="1">
      <c r="A28" s="154"/>
      <c r="B28" s="166"/>
      <c r="C28" s="68"/>
      <c r="D28" s="68"/>
      <c r="E28" s="69"/>
      <c r="F28" s="69"/>
      <c r="G28" s="69"/>
      <c r="H28" s="166"/>
      <c r="I28" s="68"/>
      <c r="J28" s="13"/>
      <c r="K28" s="14"/>
      <c r="L28" s="14"/>
      <c r="M28" s="14"/>
      <c r="N28" s="156"/>
      <c r="O28" s="15"/>
      <c r="P28" s="15"/>
      <c r="Q28" s="15"/>
      <c r="R28" s="15"/>
      <c r="S28" s="15"/>
      <c r="T28" s="156"/>
      <c r="U28" s="13"/>
      <c r="V28" s="13"/>
      <c r="W28" s="14"/>
      <c r="X28" s="14"/>
      <c r="Y28" s="14"/>
      <c r="Z28" s="156"/>
      <c r="AA28" s="15"/>
      <c r="AB28" s="15"/>
      <c r="AC28" s="15"/>
      <c r="AD28" s="15"/>
      <c r="AE28" s="15"/>
    </row>
    <row r="29" spans="1:31" s="7" customFormat="1" ht="50.1" customHeight="1">
      <c r="A29" s="160" t="s">
        <v>51</v>
      </c>
      <c r="B29" s="155"/>
      <c r="C29" s="15"/>
      <c r="D29" s="15"/>
      <c r="E29" s="15"/>
      <c r="F29" s="15"/>
      <c r="G29" s="15"/>
      <c r="H29" s="155"/>
      <c r="I29" s="13"/>
      <c r="J29" s="15"/>
      <c r="K29" s="12"/>
      <c r="L29" s="15"/>
      <c r="M29" s="14"/>
      <c r="N29" s="163"/>
      <c r="O29" s="15"/>
      <c r="P29" s="15"/>
      <c r="Q29" s="15"/>
      <c r="R29" s="15"/>
      <c r="S29" s="15"/>
      <c r="T29" s="163"/>
      <c r="U29" s="13"/>
      <c r="V29" s="15"/>
      <c r="W29" s="12"/>
      <c r="X29" s="15"/>
      <c r="Y29" s="14"/>
      <c r="Z29" s="163"/>
      <c r="AA29" s="15"/>
      <c r="AB29" s="15"/>
      <c r="AC29" s="15"/>
      <c r="AD29" s="15"/>
      <c r="AE29" s="15"/>
    </row>
    <row r="30" spans="1:31" s="7" customFormat="1" ht="50.1" customHeight="1">
      <c r="A30" s="161"/>
      <c r="B30" s="155"/>
      <c r="C30" s="15"/>
      <c r="D30" s="15"/>
      <c r="E30" s="29"/>
      <c r="F30" s="15"/>
      <c r="G30" s="15"/>
      <c r="H30" s="155"/>
      <c r="I30" s="13"/>
      <c r="J30" s="15"/>
      <c r="K30" s="14"/>
      <c r="L30" s="15"/>
      <c r="M30" s="14"/>
      <c r="N30" s="164"/>
      <c r="O30" s="15"/>
      <c r="P30" s="15"/>
      <c r="Q30" s="15"/>
      <c r="R30" s="15"/>
      <c r="S30" s="15"/>
      <c r="T30" s="164"/>
      <c r="U30" s="13"/>
      <c r="V30" s="15"/>
      <c r="W30" s="14"/>
      <c r="X30" s="15"/>
      <c r="Y30" s="14"/>
      <c r="Z30" s="164"/>
      <c r="AA30" s="15"/>
      <c r="AB30" s="15"/>
      <c r="AC30" s="15"/>
      <c r="AD30" s="15"/>
      <c r="AE30" s="15"/>
    </row>
    <row r="31" spans="1:31" s="7" customFormat="1" ht="50.1" customHeight="1">
      <c r="A31" s="161"/>
      <c r="B31" s="155"/>
      <c r="C31" s="15"/>
      <c r="D31" s="15"/>
      <c r="E31" s="29"/>
      <c r="F31" s="15"/>
      <c r="G31" s="15"/>
      <c r="H31" s="155"/>
      <c r="I31" s="13"/>
      <c r="J31" s="15"/>
      <c r="K31" s="14"/>
      <c r="L31" s="15"/>
      <c r="M31" s="14"/>
      <c r="N31" s="164"/>
      <c r="O31" s="15"/>
      <c r="P31" s="15"/>
      <c r="Q31" s="15"/>
      <c r="R31" s="15"/>
      <c r="S31" s="15"/>
      <c r="T31" s="164"/>
      <c r="U31" s="13"/>
      <c r="V31" s="15"/>
      <c r="W31" s="14"/>
      <c r="X31" s="15"/>
      <c r="Y31" s="14"/>
      <c r="Z31" s="164"/>
      <c r="AA31" s="15"/>
      <c r="AB31" s="15"/>
      <c r="AC31" s="15"/>
      <c r="AD31" s="15"/>
      <c r="AE31" s="15"/>
    </row>
    <row r="32" spans="1:31" s="7" customFormat="1" ht="50.1" customHeight="1">
      <c r="A32" s="162"/>
      <c r="B32" s="155"/>
      <c r="C32" s="15"/>
      <c r="D32" s="15"/>
      <c r="E32" s="29"/>
      <c r="F32" s="15"/>
      <c r="G32" s="15"/>
      <c r="H32" s="155"/>
      <c r="I32" s="13"/>
      <c r="J32" s="15"/>
      <c r="K32" s="14"/>
      <c r="L32" s="15"/>
      <c r="M32" s="14"/>
      <c r="N32" s="165"/>
      <c r="O32" s="15"/>
      <c r="P32" s="15"/>
      <c r="Q32" s="15"/>
      <c r="R32" s="15"/>
      <c r="S32" s="15"/>
      <c r="T32" s="165"/>
      <c r="U32" s="13"/>
      <c r="V32" s="15"/>
      <c r="W32" s="14"/>
      <c r="X32" s="15"/>
      <c r="Y32" s="14"/>
      <c r="Z32" s="165"/>
      <c r="AA32" s="15"/>
      <c r="AB32" s="15"/>
      <c r="AC32" s="15"/>
      <c r="AD32" s="15"/>
      <c r="AE32" s="15"/>
    </row>
    <row r="33" spans="1:34" s="53" customFormat="1" ht="43.35" customHeight="1">
      <c r="A33" s="51" t="s">
        <v>52</v>
      </c>
      <c r="B33" s="52"/>
      <c r="C33" s="168">
        <f>SUM(G5:G32)</f>
        <v>0</v>
      </c>
      <c r="D33" s="169"/>
      <c r="E33" s="169"/>
      <c r="F33" s="169"/>
      <c r="G33" s="170"/>
      <c r="H33" s="52"/>
      <c r="I33" s="168">
        <f>SUM(M5:M32)</f>
        <v>0</v>
      </c>
      <c r="J33" s="169"/>
      <c r="K33" s="169"/>
      <c r="L33" s="169"/>
      <c r="M33" s="170"/>
      <c r="N33" s="52" t="s">
        <v>53</v>
      </c>
      <c r="O33" s="168">
        <f>SUM(S5:S32)</f>
        <v>0</v>
      </c>
      <c r="P33" s="169"/>
      <c r="Q33" s="169"/>
      <c r="R33" s="169"/>
      <c r="S33" s="170"/>
      <c r="T33" s="52" t="s">
        <v>53</v>
      </c>
      <c r="U33" s="168">
        <f>SUM(Y5:Y32)</f>
        <v>0</v>
      </c>
      <c r="V33" s="169"/>
      <c r="W33" s="169"/>
      <c r="X33" s="169"/>
      <c r="Y33" s="170"/>
      <c r="Z33" s="52" t="s">
        <v>53</v>
      </c>
      <c r="AA33" s="168">
        <f>SUM(AE5:AE29)</f>
        <v>0</v>
      </c>
      <c r="AB33" s="169"/>
      <c r="AC33" s="169"/>
      <c r="AD33" s="169"/>
      <c r="AE33" s="170"/>
      <c r="AF33" s="167">
        <f>SUM(C33,I33,O33,U33,AA33)</f>
        <v>0</v>
      </c>
      <c r="AG33" s="100"/>
      <c r="AH33" s="100"/>
    </row>
    <row r="34" spans="1:34" s="57" customFormat="1" ht="25.35" customHeight="1">
      <c r="A34" s="105" t="s">
        <v>54</v>
      </c>
      <c r="B34" s="94"/>
      <c r="C34" s="92" t="s">
        <v>55</v>
      </c>
      <c r="D34" s="93"/>
      <c r="E34" s="54"/>
      <c r="F34" s="55"/>
      <c r="G34" s="55"/>
      <c r="H34" s="94"/>
      <c r="I34" s="92" t="s">
        <v>55</v>
      </c>
      <c r="J34" s="93"/>
      <c r="K34" s="56"/>
      <c r="L34" s="55"/>
      <c r="M34" s="55"/>
      <c r="N34" s="94"/>
      <c r="O34" s="92" t="s">
        <v>55</v>
      </c>
      <c r="P34" s="93"/>
      <c r="Q34" s="56"/>
      <c r="R34" s="44"/>
      <c r="S34" s="44"/>
      <c r="T34" s="94"/>
      <c r="U34" s="92" t="s">
        <v>55</v>
      </c>
      <c r="V34" s="93"/>
      <c r="W34" s="56"/>
      <c r="X34" s="44"/>
      <c r="Y34" s="44"/>
      <c r="Z34" s="94"/>
      <c r="AA34" s="92" t="s">
        <v>55</v>
      </c>
      <c r="AB34" s="93"/>
      <c r="AC34" s="56"/>
      <c r="AD34" s="44"/>
      <c r="AE34" s="44"/>
      <c r="AF34" s="108">
        <f>AF33/5/1543</f>
        <v>0</v>
      </c>
      <c r="AG34" s="109"/>
      <c r="AH34" s="109"/>
    </row>
    <row r="35" spans="1:34" s="57" customFormat="1" ht="25.35" customHeight="1">
      <c r="A35" s="106"/>
      <c r="B35" s="95"/>
      <c r="C35" s="92" t="s">
        <v>56</v>
      </c>
      <c r="D35" s="93"/>
      <c r="E35" s="54"/>
      <c r="F35" s="55"/>
      <c r="G35" s="55"/>
      <c r="H35" s="95"/>
      <c r="I35" s="92" t="s">
        <v>56</v>
      </c>
      <c r="J35" s="93"/>
      <c r="K35" s="56"/>
      <c r="L35" s="55"/>
      <c r="M35" s="55"/>
      <c r="N35" s="95"/>
      <c r="O35" s="92" t="s">
        <v>56</v>
      </c>
      <c r="P35" s="93"/>
      <c r="Q35" s="56"/>
      <c r="R35" s="44"/>
      <c r="S35" s="44"/>
      <c r="T35" s="95"/>
      <c r="U35" s="92" t="s">
        <v>56</v>
      </c>
      <c r="V35" s="93"/>
      <c r="W35" s="56"/>
      <c r="X35" s="44"/>
      <c r="Y35" s="44"/>
      <c r="Z35" s="95"/>
      <c r="AA35" s="92" t="s">
        <v>56</v>
      </c>
      <c r="AB35" s="93"/>
      <c r="AC35" s="56"/>
      <c r="AD35" s="44"/>
      <c r="AE35" s="44"/>
      <c r="AF35" s="108"/>
      <c r="AG35" s="109"/>
      <c r="AH35" s="109"/>
    </row>
    <row r="36" spans="1:34" s="57" customFormat="1" ht="25.35" customHeight="1">
      <c r="A36" s="106"/>
      <c r="B36" s="95"/>
      <c r="C36" s="92" t="s">
        <v>57</v>
      </c>
      <c r="D36" s="93"/>
      <c r="E36" s="54"/>
      <c r="F36" s="55"/>
      <c r="G36" s="55"/>
      <c r="H36" s="95"/>
      <c r="I36" s="92" t="s">
        <v>57</v>
      </c>
      <c r="J36" s="93"/>
      <c r="K36" s="56"/>
      <c r="L36" s="55"/>
      <c r="M36" s="55"/>
      <c r="N36" s="95"/>
      <c r="O36" s="92" t="s">
        <v>57</v>
      </c>
      <c r="P36" s="93"/>
      <c r="Q36" s="56"/>
      <c r="R36" s="44"/>
      <c r="S36" s="44"/>
      <c r="T36" s="95"/>
      <c r="U36" s="92" t="s">
        <v>57</v>
      </c>
      <c r="V36" s="93"/>
      <c r="W36" s="56"/>
      <c r="X36" s="44"/>
      <c r="Y36" s="44"/>
      <c r="Z36" s="95"/>
      <c r="AA36" s="92" t="s">
        <v>57</v>
      </c>
      <c r="AB36" s="93"/>
      <c r="AC36" s="56"/>
      <c r="AD36" s="44"/>
      <c r="AE36" s="44"/>
    </row>
    <row r="37" spans="1:34" s="57" customFormat="1" ht="25.35" customHeight="1">
      <c r="A37" s="106"/>
      <c r="B37" s="95"/>
      <c r="C37" s="92" t="s">
        <v>58</v>
      </c>
      <c r="D37" s="93"/>
      <c r="E37" s="54"/>
      <c r="F37" s="55"/>
      <c r="G37" s="55"/>
      <c r="H37" s="95"/>
      <c r="I37" s="92" t="s">
        <v>58</v>
      </c>
      <c r="J37" s="93"/>
      <c r="K37" s="56"/>
      <c r="L37" s="55"/>
      <c r="M37" s="55"/>
      <c r="N37" s="95"/>
      <c r="O37" s="92" t="s">
        <v>58</v>
      </c>
      <c r="P37" s="93"/>
      <c r="Q37" s="56"/>
      <c r="R37" s="44"/>
      <c r="S37" s="44"/>
      <c r="T37" s="95"/>
      <c r="U37" s="92" t="s">
        <v>58</v>
      </c>
      <c r="V37" s="93"/>
      <c r="W37" s="56"/>
      <c r="X37" s="44"/>
      <c r="Y37" s="44"/>
      <c r="Z37" s="95"/>
      <c r="AA37" s="92" t="s">
        <v>58</v>
      </c>
      <c r="AB37" s="93"/>
      <c r="AC37" s="56"/>
      <c r="AD37" s="44"/>
      <c r="AE37" s="44"/>
    </row>
    <row r="38" spans="1:34" s="57" customFormat="1" ht="25.35" customHeight="1">
      <c r="A38" s="106"/>
      <c r="B38" s="95"/>
      <c r="C38" s="92" t="s">
        <v>59</v>
      </c>
      <c r="D38" s="93"/>
      <c r="E38" s="54"/>
      <c r="F38" s="55"/>
      <c r="G38" s="55"/>
      <c r="H38" s="95"/>
      <c r="I38" s="92" t="s">
        <v>59</v>
      </c>
      <c r="J38" s="93"/>
      <c r="K38" s="54"/>
      <c r="L38" s="55"/>
      <c r="M38" s="55"/>
      <c r="N38" s="95"/>
      <c r="O38" s="92" t="s">
        <v>59</v>
      </c>
      <c r="P38" s="93"/>
      <c r="Q38" s="56"/>
      <c r="R38" s="44"/>
      <c r="S38" s="44"/>
      <c r="T38" s="95"/>
      <c r="U38" s="92" t="s">
        <v>59</v>
      </c>
      <c r="V38" s="93"/>
      <c r="W38" s="56"/>
      <c r="X38" s="44"/>
      <c r="Y38" s="44"/>
      <c r="Z38" s="95"/>
      <c r="AA38" s="92" t="s">
        <v>59</v>
      </c>
      <c r="AB38" s="93"/>
      <c r="AC38" s="56"/>
      <c r="AD38" s="44"/>
      <c r="AE38" s="44"/>
    </row>
    <row r="39" spans="1:34" s="57" customFormat="1" ht="25.35" customHeight="1">
      <c r="A39" s="106"/>
      <c r="B39" s="95"/>
      <c r="C39" s="92" t="s">
        <v>60</v>
      </c>
      <c r="D39" s="93"/>
      <c r="E39" s="56"/>
      <c r="F39" s="55"/>
      <c r="G39" s="55"/>
      <c r="H39" s="95"/>
      <c r="I39" s="92" t="s">
        <v>60</v>
      </c>
      <c r="J39" s="93"/>
      <c r="K39" s="56"/>
      <c r="L39" s="55"/>
      <c r="M39" s="55"/>
      <c r="N39" s="95"/>
      <c r="O39" s="92" t="s">
        <v>60</v>
      </c>
      <c r="P39" s="93"/>
      <c r="Q39" s="56"/>
      <c r="R39" s="44"/>
      <c r="S39" s="44"/>
      <c r="T39" s="95"/>
      <c r="U39" s="92" t="s">
        <v>60</v>
      </c>
      <c r="V39" s="93"/>
      <c r="W39" s="56"/>
      <c r="X39" s="44"/>
      <c r="Y39" s="44"/>
      <c r="Z39" s="95"/>
      <c r="AA39" s="92" t="s">
        <v>60</v>
      </c>
      <c r="AB39" s="93"/>
      <c r="AC39" s="56"/>
      <c r="AD39" s="44"/>
      <c r="AE39" s="44"/>
    </row>
    <row r="40" spans="1:34" s="57" customFormat="1" ht="30" customHeight="1">
      <c r="A40" s="107"/>
      <c r="B40" s="96"/>
      <c r="C40" s="92" t="s">
        <v>61</v>
      </c>
      <c r="D40" s="93"/>
      <c r="E40" s="58">
        <f>E34*70+E35*75+E36*25+E37*60+E39*45+E38*150</f>
        <v>0</v>
      </c>
      <c r="F40" s="55"/>
      <c r="G40" s="55"/>
      <c r="H40" s="96"/>
      <c r="I40" s="92" t="s">
        <v>61</v>
      </c>
      <c r="J40" s="93"/>
      <c r="K40" s="58">
        <f>K34*70+K35*75+K36*25+K37*60+K39*45+K38*150</f>
        <v>0</v>
      </c>
      <c r="L40" s="55"/>
      <c r="M40" s="55"/>
      <c r="N40" s="96"/>
      <c r="O40" s="92" t="s">
        <v>61</v>
      </c>
      <c r="P40" s="93"/>
      <c r="Q40" s="58">
        <f>Q34*70+Q35*75+Q36*25+Q37*150+Q39*45+Q38*110</f>
        <v>0</v>
      </c>
      <c r="R40" s="55"/>
      <c r="S40" s="55"/>
      <c r="T40" s="96"/>
      <c r="U40" s="92" t="s">
        <v>61</v>
      </c>
      <c r="V40" s="93"/>
      <c r="W40" s="58">
        <f>W34*70+W35*75+W36*25+W37*60+W39*45</f>
        <v>0</v>
      </c>
      <c r="X40" s="55"/>
      <c r="Y40" s="55"/>
      <c r="Z40" s="96"/>
      <c r="AA40" s="92" t="s">
        <v>61</v>
      </c>
      <c r="AB40" s="93"/>
      <c r="AC40" s="58">
        <f>AC34*70+AC35*75+AC36*25+AC37*60+AC39*45</f>
        <v>0</v>
      </c>
      <c r="AD40" s="55"/>
      <c r="AE40" s="55"/>
    </row>
    <row r="41" spans="1:34" s="57" customFormat="1" ht="47.25" customHeight="1">
      <c r="A41" s="88" t="s">
        <v>62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</row>
    <row r="42" spans="1:34" s="60" customFormat="1" ht="30" customHeight="1">
      <c r="A42" s="90" t="s">
        <v>63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59"/>
      <c r="AE42" s="59"/>
    </row>
    <row r="43" spans="1:34" ht="30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1"/>
      <c r="R43" s="59"/>
      <c r="S43" s="59"/>
      <c r="T43" s="59"/>
      <c r="U43" s="59"/>
      <c r="V43" s="59"/>
      <c r="W43" s="61"/>
      <c r="X43" s="59"/>
      <c r="Y43" s="59"/>
      <c r="Z43" s="59"/>
      <c r="AA43" s="59"/>
      <c r="AB43" s="59"/>
      <c r="AC43" s="61"/>
      <c r="AD43" s="59"/>
      <c r="AE43" s="59"/>
    </row>
    <row r="44" spans="1:34" ht="30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1"/>
      <c r="R44" s="59"/>
      <c r="S44" s="59"/>
      <c r="T44" s="59"/>
      <c r="U44" s="59"/>
      <c r="V44" s="59"/>
      <c r="W44" s="61"/>
      <c r="X44" s="59"/>
      <c r="Y44" s="59"/>
      <c r="Z44" s="59"/>
      <c r="AA44" s="59"/>
      <c r="AB44" s="59"/>
      <c r="AC44" s="61"/>
      <c r="AD44" s="59"/>
      <c r="AE44" s="59"/>
    </row>
    <row r="45" spans="1:34" ht="30" customHeight="1"/>
    <row r="46" spans="1:34" ht="30" customHeight="1"/>
    <row r="47" spans="1:34" ht="30" customHeight="1"/>
  </sheetData>
  <mergeCells count="122">
    <mergeCell ref="A41:AE41"/>
    <mergeCell ref="A42:AC42"/>
    <mergeCell ref="C40:D40"/>
    <mergeCell ref="I40:J40"/>
    <mergeCell ref="O40:P40"/>
    <mergeCell ref="U40:V40"/>
    <mergeCell ref="AA40:AB40"/>
    <mergeCell ref="C39:D39"/>
    <mergeCell ref="I39:J39"/>
    <mergeCell ref="O39:P39"/>
    <mergeCell ref="U39:V39"/>
    <mergeCell ref="AA39:AB39"/>
    <mergeCell ref="I35:J35"/>
    <mergeCell ref="O35:P35"/>
    <mergeCell ref="U35:V35"/>
    <mergeCell ref="AA35:AB35"/>
    <mergeCell ref="C38:D38"/>
    <mergeCell ref="I38:J38"/>
    <mergeCell ref="O38:P38"/>
    <mergeCell ref="U38:V38"/>
    <mergeCell ref="AA38:AB38"/>
    <mergeCell ref="C37:D37"/>
    <mergeCell ref="I37:J37"/>
    <mergeCell ref="O37:P37"/>
    <mergeCell ref="U37:V37"/>
    <mergeCell ref="AA37:AB37"/>
    <mergeCell ref="AF33:AH33"/>
    <mergeCell ref="A34:A40"/>
    <mergeCell ref="B34:B40"/>
    <mergeCell ref="C34:D34"/>
    <mergeCell ref="H34:H40"/>
    <mergeCell ref="I34:J34"/>
    <mergeCell ref="N34:N40"/>
    <mergeCell ref="O34:P34"/>
    <mergeCell ref="T34:T40"/>
    <mergeCell ref="U34:V34"/>
    <mergeCell ref="C33:G33"/>
    <mergeCell ref="I33:M33"/>
    <mergeCell ref="O33:S33"/>
    <mergeCell ref="U33:Y33"/>
    <mergeCell ref="AA33:AE33"/>
    <mergeCell ref="C36:D36"/>
    <mergeCell ref="I36:J36"/>
    <mergeCell ref="O36:P36"/>
    <mergeCell ref="U36:V36"/>
    <mergeCell ref="AA36:AB36"/>
    <mergeCell ref="Z34:Z40"/>
    <mergeCell ref="AA34:AB34"/>
    <mergeCell ref="AF34:AH35"/>
    <mergeCell ref="C35:D35"/>
    <mergeCell ref="A29:A32"/>
    <mergeCell ref="B29:B32"/>
    <mergeCell ref="H29:H32"/>
    <mergeCell ref="N29:N32"/>
    <mergeCell ref="T29:T32"/>
    <mergeCell ref="Z29:Z32"/>
    <mergeCell ref="A24:A28"/>
    <mergeCell ref="B24:B28"/>
    <mergeCell ref="H24:H28"/>
    <mergeCell ref="N24:N28"/>
    <mergeCell ref="T24:T28"/>
    <mergeCell ref="Z24:Z28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7:A15"/>
    <mergeCell ref="B7:B15"/>
    <mergeCell ref="H7:H15"/>
    <mergeCell ref="N7:N15"/>
    <mergeCell ref="T7:T15"/>
    <mergeCell ref="Z7:Z15"/>
    <mergeCell ref="AE5:AE6"/>
    <mergeCell ref="Y5:Y6"/>
    <mergeCell ref="Z5:Z6"/>
    <mergeCell ref="AA5:AA6"/>
    <mergeCell ref="AB5:AB6"/>
    <mergeCell ref="AC5:AC6"/>
    <mergeCell ref="AD5:AD6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C2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4週</vt:lpstr>
      <vt:lpstr>4素週</vt:lpstr>
      <vt:lpstr>5</vt:lpstr>
      <vt:lpstr>'4素週'!Print_Area</vt:lpstr>
      <vt:lpstr>'4週'!Print_Area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2023-09-14T06:54:13Z</cp:lastPrinted>
  <dcterms:created xsi:type="dcterms:W3CDTF">2023-08-12T06:08:43Z</dcterms:created>
  <dcterms:modified xsi:type="dcterms:W3CDTF">2023-09-15T00:46:04Z</dcterms:modified>
</cp:coreProperties>
</file>