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學校午餐\食譜\111-2確認菜單\"/>
    </mc:Choice>
  </mc:AlternateContent>
  <bookViews>
    <workbookView xWindow="-105" yWindow="-105" windowWidth="23250" windowHeight="12570" tabRatio="835"/>
  </bookViews>
  <sheets>
    <sheet name="15週" sheetId="44" r:id="rId1"/>
    <sheet name="15素週" sheetId="45" r:id="rId2"/>
    <sheet name="16" sheetId="30" state="hidden" r:id="rId3"/>
  </sheets>
  <definedNames>
    <definedName name="_xlnm.Print_Area" localSheetId="1">'15素週'!$A$1:$AE$34</definedName>
    <definedName name="_xlnm.Print_Area" localSheetId="0">'15週'!$A$1:$AE$37</definedName>
    <definedName name="_xlnm.Print_Area" localSheetId="2">'16'!$A$1:$AE$42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" i="45" l="1"/>
  <c r="W33" i="45"/>
  <c r="Q33" i="45"/>
  <c r="K33" i="45"/>
  <c r="E33" i="45"/>
  <c r="AC35" i="44"/>
  <c r="M23" i="45" l="1"/>
  <c r="S22" i="45"/>
  <c r="AE16" i="45"/>
  <c r="S15" i="45"/>
  <c r="Y14" i="45"/>
  <c r="AE7" i="45"/>
  <c r="S7" i="45"/>
  <c r="G7" i="45"/>
  <c r="I3" i="45"/>
  <c r="O3" i="45" s="1"/>
  <c r="U3" i="45" s="1"/>
  <c r="AA3" i="45" s="1"/>
  <c r="H2" i="45"/>
  <c r="N2" i="45" s="1"/>
  <c r="T2" i="45" s="1"/>
  <c r="Z2" i="45" s="1"/>
  <c r="W35" i="44"/>
  <c r="Q35" i="44"/>
  <c r="K35" i="44"/>
  <c r="E35" i="44"/>
  <c r="Y28" i="44"/>
  <c r="S28" i="44"/>
  <c r="M28" i="44"/>
  <c r="S14" i="44"/>
  <c r="S13" i="44"/>
  <c r="Y11" i="44"/>
  <c r="G10" i="44"/>
  <c r="S9" i="44"/>
  <c r="Y8" i="44"/>
  <c r="Y7" i="44"/>
  <c r="I3" i="44"/>
  <c r="O3" i="44" s="1"/>
  <c r="U3" i="44" s="1"/>
  <c r="AA3" i="44" s="1"/>
  <c r="H2" i="44"/>
  <c r="N2" i="44" s="1"/>
  <c r="T2" i="44" s="1"/>
  <c r="Z2" i="44" s="1"/>
  <c r="AC40" i="30" l="1"/>
  <c r="W40" i="30"/>
  <c r="Q40" i="30"/>
  <c r="K40" i="30"/>
  <c r="E40" i="30"/>
  <c r="AA33" i="30"/>
  <c r="U33" i="30"/>
  <c r="O33" i="30"/>
  <c r="I33" i="30"/>
  <c r="C33" i="30"/>
  <c r="AF33" i="30" s="1"/>
  <c r="AF34" i="30" s="1"/>
  <c r="AA3" i="30"/>
  <c r="U3" i="30"/>
  <c r="I3" i="30"/>
  <c r="H2" i="30"/>
  <c r="N2" i="30" s="1"/>
  <c r="T2" i="30" s="1"/>
  <c r="Z2" i="30" s="1"/>
</calcChain>
</file>

<file path=xl/sharedStrings.xml><?xml version="1.0" encoding="utf-8"?>
<sst xmlns="http://schemas.openxmlformats.org/spreadsheetml/2006/main" count="637" uniqueCount="212">
  <si>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</si>
  <si>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</si>
  <si>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</si>
  <si>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</si>
  <si>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</si>
  <si>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</si>
  <si>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</si>
  <si>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</si>
  <si>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</si>
  <si>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</si>
  <si>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</si>
  <si>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</si>
  <si>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</si>
  <si>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</si>
  <si>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</si>
  <si>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</si>
  <si>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</si>
  <si>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</si>
  <si>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</si>
  <si>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</si>
  <si>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主菜</t>
  </si>
  <si>
    <t>副菜</t>
  </si>
  <si>
    <t>青菜</t>
  </si>
  <si>
    <t>有機蔬菜</t>
  </si>
  <si>
    <t>產銷履歷蔬菜</t>
    <phoneticPr fontId="4" type="noConversion"/>
  </si>
  <si>
    <t>義式洋芋</t>
    <phoneticPr fontId="4" type="noConversion"/>
  </si>
  <si>
    <t>螞蟻上樹</t>
    <phoneticPr fontId="4" type="noConversion"/>
  </si>
  <si>
    <t>糙米飯</t>
    <phoneticPr fontId="4" type="noConversion"/>
  </si>
  <si>
    <t>春之谷</t>
    <phoneticPr fontId="4" type="noConversion"/>
  </si>
  <si>
    <t>蔥</t>
  </si>
  <si>
    <t>明華菓菜行</t>
  </si>
  <si>
    <t>2 KG</t>
  </si>
  <si>
    <t>紅蘿蔔(QRC)</t>
  </si>
  <si>
    <t>林太郎</t>
  </si>
  <si>
    <t>10 KG</t>
  </si>
  <si>
    <t>安平蔥蒜行</t>
  </si>
  <si>
    <t>1.5 KG</t>
  </si>
  <si>
    <t>日陞食品有限公司</t>
  </si>
  <si>
    <t>津悅食品有限公司</t>
  </si>
  <si>
    <t>40 KG</t>
  </si>
  <si>
    <t>永軒公司</t>
  </si>
  <si>
    <t>20 KG</t>
  </si>
  <si>
    <t>15 KG</t>
  </si>
  <si>
    <t>絞蒜頭</t>
  </si>
  <si>
    <t>十全特好股份有限公司</t>
  </si>
  <si>
    <t>冬瓜(青皮)(QRC)</t>
  </si>
  <si>
    <t>林加彬</t>
  </si>
  <si>
    <t>超秦</t>
  </si>
  <si>
    <t>洋蔥(QRC)+</t>
  </si>
  <si>
    <t>恆春大和合作社</t>
  </si>
  <si>
    <t>平和果菜生產合作社</t>
  </si>
  <si>
    <t>大白菜(QRC)+</t>
  </si>
  <si>
    <t>8 KG</t>
  </si>
  <si>
    <t>4 包</t>
  </si>
  <si>
    <t>東杰蛋品有限公司</t>
  </si>
  <si>
    <t>60 KG</t>
  </si>
  <si>
    <t>乾香菇絲</t>
  </si>
  <si>
    <t>黃瑞霖</t>
  </si>
  <si>
    <t>馬鈴薯(削皮)+(QRC)</t>
  </si>
  <si>
    <t>陳俊彰</t>
  </si>
  <si>
    <t>科盈食品有限公司</t>
  </si>
  <si>
    <t>薑絲</t>
  </si>
  <si>
    <t>2 包</t>
  </si>
  <si>
    <t>和總雜糧行</t>
  </si>
  <si>
    <t>18 KG</t>
  </si>
  <si>
    <t>3 KG</t>
  </si>
  <si>
    <t>台糖(25K)</t>
  </si>
  <si>
    <t>水果</t>
  </si>
  <si>
    <t>骨腿丁(CAS)</t>
    <phoneticPr fontId="4" type="noConversion"/>
  </si>
  <si>
    <t>雞丁(CAS)</t>
    <phoneticPr fontId="4" type="noConversion"/>
  </si>
  <si>
    <t>瘦夾心肉絲</t>
    <phoneticPr fontId="4" type="noConversion"/>
  </si>
  <si>
    <t>瘦夾心肉丁</t>
    <phoneticPr fontId="4" type="noConversion"/>
  </si>
  <si>
    <t>洗選蛋</t>
    <phoneticPr fontId="4" type="noConversion"/>
  </si>
  <si>
    <t>御圃</t>
  </si>
  <si>
    <t>140 KG</t>
    <phoneticPr fontId="4" type="noConversion"/>
  </si>
  <si>
    <t>有機黑葉白菜</t>
    <phoneticPr fontId="4" type="noConversion"/>
  </si>
  <si>
    <t>津悅</t>
    <phoneticPr fontId="4" type="noConversion"/>
  </si>
  <si>
    <t>鴻喜菇(150g)(有機)</t>
    <phoneticPr fontId="4" type="noConversion"/>
  </si>
  <si>
    <t>王樹堂</t>
    <phoneticPr fontId="4" type="noConversion"/>
  </si>
  <si>
    <t>如記食品有限公司</t>
  </si>
  <si>
    <t>廖文經-大發農場</t>
  </si>
  <si>
    <t>高麗菜(QRC)+</t>
  </si>
  <si>
    <t>45 KG</t>
  </si>
  <si>
    <t>12 KG</t>
  </si>
  <si>
    <t>21 KG</t>
  </si>
  <si>
    <t>30 KG</t>
  </si>
  <si>
    <t>140 KG</t>
  </si>
  <si>
    <t>木耳絲(QRC)</t>
  </si>
  <si>
    <t>魏琮霖</t>
  </si>
  <si>
    <t>5 KG</t>
  </si>
  <si>
    <t>源鴻億食品有限公司</t>
  </si>
  <si>
    <t>味噌&lt;十全&gt;(9K)</t>
  </si>
  <si>
    <t>鄧旭東</t>
  </si>
  <si>
    <t xml:space="preserve">	高雄市美濃區農會</t>
  </si>
  <si>
    <t>2 桶</t>
  </si>
  <si>
    <t>生香菇(QRC)</t>
    <phoneticPr fontId="4" type="noConversion"/>
  </si>
  <si>
    <t>青花菜(CAS)</t>
    <phoneticPr fontId="4" type="noConversion"/>
  </si>
  <si>
    <t>瘦夾心肉片</t>
    <phoneticPr fontId="4" type="noConversion"/>
  </si>
  <si>
    <t>素羊肉(香菇頭)(600g)</t>
    <phoneticPr fontId="4" type="noConversion"/>
  </si>
  <si>
    <t>佛心</t>
    <phoneticPr fontId="4" type="noConversion"/>
  </si>
  <si>
    <t>凍豆腐(非基改)</t>
    <phoneticPr fontId="4" type="noConversion"/>
  </si>
  <si>
    <t>素火腿(1K)</t>
    <phoneticPr fontId="4" type="noConversion"/>
  </si>
  <si>
    <t>庫存</t>
    <phoneticPr fontId="4" type="noConversion"/>
  </si>
  <si>
    <t>蔡永溏</t>
    <phoneticPr fontId="4" type="noConversion"/>
  </si>
  <si>
    <t>久彰</t>
    <phoneticPr fontId="4" type="noConversion"/>
  </si>
  <si>
    <t>25 KG</t>
  </si>
  <si>
    <t>中港興食品有限公司</t>
  </si>
  <si>
    <t>嘉鹿果菜生產合作社</t>
  </si>
  <si>
    <t>150 KG</t>
  </si>
  <si>
    <t>105 KG</t>
  </si>
  <si>
    <t>120 KG</t>
  </si>
  <si>
    <t>統隆企業有限公司</t>
  </si>
  <si>
    <t>1.2 KG</t>
  </si>
  <si>
    <t>全聯社</t>
  </si>
  <si>
    <t>保久乳</t>
  </si>
  <si>
    <t>保久乳&lt;光泉&gt;(200ml)</t>
  </si>
  <si>
    <t>光泉</t>
  </si>
  <si>
    <t>肉絲(CAS)</t>
    <phoneticPr fontId="4" type="noConversion"/>
  </si>
  <si>
    <t>瘦夾心肉(絞)</t>
    <phoneticPr fontId="4" type="noConversion"/>
  </si>
  <si>
    <t>板豆腐(非基改)</t>
    <phoneticPr fontId="4" type="noConversion"/>
  </si>
  <si>
    <t>玉米粒(CAS)</t>
    <phoneticPr fontId="4" type="noConversion"/>
  </si>
  <si>
    <t>茄子(QRC)</t>
    <phoneticPr fontId="4" type="noConversion"/>
  </si>
  <si>
    <t>黑芝麻飯-黑芝麻</t>
    <phoneticPr fontId="4" type="noConversion"/>
  </si>
  <si>
    <t>吉羊</t>
    <phoneticPr fontId="4" type="noConversion"/>
  </si>
  <si>
    <t>1.2 KG</t>
    <phoneticPr fontId="4" type="noConversion"/>
  </si>
  <si>
    <t>110 KG</t>
  </si>
  <si>
    <t>洗選蛋&lt;東杰&gt;</t>
  </si>
  <si>
    <t>55 KG</t>
  </si>
  <si>
    <t>魷魚丸&lt;源鴻億&gt;(CAS)</t>
  </si>
  <si>
    <t>義大利香料&lt;小磨坊&gt;(120g)</t>
  </si>
  <si>
    <t>2 罐</t>
  </si>
  <si>
    <t>奶粉&lt;克寧&gt;(2.2K)</t>
  </si>
  <si>
    <t>4 罐</t>
  </si>
  <si>
    <t>杏鮑菇頭(QRC)</t>
  </si>
  <si>
    <t>雅勝</t>
  </si>
  <si>
    <t>2 箱</t>
  </si>
  <si>
    <t>冬粉(龍品)</t>
    <phoneticPr fontId="4" type="noConversion"/>
  </si>
  <si>
    <t>穀盛</t>
    <phoneticPr fontId="4" type="noConversion"/>
  </si>
  <si>
    <t>63 KG</t>
  </si>
  <si>
    <t>有機小松菜</t>
    <phoneticPr fontId="4" type="noConversion"/>
  </si>
  <si>
    <t>素肚</t>
    <phoneticPr fontId="4" type="noConversion"/>
  </si>
  <si>
    <t>素雞丁</t>
    <phoneticPr fontId="4" type="noConversion"/>
  </si>
  <si>
    <t>東杰蛋品有限公司</t>
    <phoneticPr fontId="4" type="noConversion"/>
  </si>
  <si>
    <t>正興行</t>
    <phoneticPr fontId="4" type="noConversion"/>
  </si>
  <si>
    <t>味噌魚丁</t>
    <phoneticPr fontId="4" type="noConversion"/>
  </si>
  <si>
    <t>酸菜白肉湯</t>
    <phoneticPr fontId="4" type="noConversion"/>
  </si>
  <si>
    <t>茄汁豆包</t>
    <phoneticPr fontId="4" type="noConversion"/>
  </si>
  <si>
    <t>冬瓜丸子湯</t>
    <phoneticPr fontId="4" type="noConversion"/>
  </si>
  <si>
    <t>椰香咖哩雞</t>
    <phoneticPr fontId="4" type="noConversion"/>
  </si>
  <si>
    <t>鮮瓜炒黑輪</t>
    <phoneticPr fontId="4" type="noConversion"/>
  </si>
  <si>
    <t>玉米瘦肉粥</t>
    <phoneticPr fontId="4" type="noConversion"/>
  </si>
  <si>
    <t>紅燒什錦</t>
    <phoneticPr fontId="4" type="noConversion"/>
  </si>
  <si>
    <t>蒸芝麻包</t>
    <phoneticPr fontId="4" type="noConversion"/>
  </si>
  <si>
    <t>薑汁燒肉片</t>
    <phoneticPr fontId="4" type="noConversion"/>
  </si>
  <si>
    <t>竹筍炒肉絲</t>
    <phoneticPr fontId="4" type="noConversion"/>
  </si>
  <si>
    <t>紅豆湯</t>
    <phoneticPr fontId="4" type="noConversion"/>
  </si>
  <si>
    <t>桃園市蘆竹區南崁國中111學年第二學期學生午餐食譜設計表  第 15 週</t>
    <phoneticPr fontId="5" type="noConversion"/>
  </si>
  <si>
    <t>桃園市蘆竹區南崁國中111學年第二學期學生午餐食譜設計表  第 16 週</t>
    <phoneticPr fontId="5" type="noConversion"/>
  </si>
  <si>
    <t>白米飯</t>
    <phoneticPr fontId="4" type="noConversion"/>
  </si>
  <si>
    <t>嘉義區漁會新塭冷凍</t>
  </si>
  <si>
    <t>程盈華</t>
  </si>
  <si>
    <t>咖哩粉&lt;老公仔標&gt;(600g)</t>
  </si>
  <si>
    <t>聯宏食品企業有限公司</t>
  </si>
  <si>
    <t>湯品</t>
  </si>
  <si>
    <t>竹筍(QRC)</t>
    <phoneticPr fontId="4" type="noConversion"/>
  </si>
  <si>
    <t>鯛魚丁(QRC)</t>
    <phoneticPr fontId="4" type="noConversion"/>
  </si>
  <si>
    <t>薑末</t>
  </si>
  <si>
    <t>100 KG</t>
  </si>
  <si>
    <t>有機空心菜</t>
    <phoneticPr fontId="4" type="noConversion"/>
  </si>
  <si>
    <t>大黃瓜(QRC)</t>
    <phoneticPr fontId="4" type="noConversion"/>
  </si>
  <si>
    <t>郭義林</t>
  </si>
  <si>
    <t>海帶結</t>
    <phoneticPr fontId="4" type="noConversion"/>
  </si>
  <si>
    <t>陳俊彰</t>
    <phoneticPr fontId="4" type="noConversion"/>
  </si>
  <si>
    <t>93 KG</t>
  </si>
  <si>
    <t>4 盒</t>
  </si>
  <si>
    <t>大黃瓜(QRC)&lt;正暘&gt;</t>
  </si>
  <si>
    <t>冬粉(龍品)&lt;信全&gt;</t>
  </si>
  <si>
    <t>小黑輪條&lt;如記&gt;(CAS)</t>
  </si>
  <si>
    <t>鳥蛋(QRC)</t>
  </si>
  <si>
    <t>豬血(台灣)</t>
  </si>
  <si>
    <t>劉美惠</t>
  </si>
  <si>
    <t>32 KG</t>
  </si>
  <si>
    <t>芝麻包&lt;晶鈺&gt;(65gx20入)</t>
  </si>
  <si>
    <t>晶鈺食品</t>
  </si>
  <si>
    <t>81.5 包</t>
  </si>
  <si>
    <t>長酸菜(切)</t>
  </si>
  <si>
    <t>酸白菜&lt;中港興&gt;(3K)</t>
  </si>
  <si>
    <t>韮菜(QRC)</t>
  </si>
  <si>
    <t>生豆包(非基改)-1645片</t>
    <phoneticPr fontId="4" type="noConversion"/>
  </si>
  <si>
    <t>酸菜豬血湯</t>
    <phoneticPr fontId="4" type="noConversion"/>
  </si>
  <si>
    <t>紅豆&lt;產銷履歷&gt;---提前送</t>
    <phoneticPr fontId="4" type="noConversion"/>
  </si>
  <si>
    <t>醇米霖&lt;穀盛&gt;(1800ml)</t>
    <phoneticPr fontId="4" type="noConversion"/>
  </si>
  <si>
    <t>桃園市蘆竹區南崁國中111學年第二學期學生午餐食譜設計表  第 15 週   素食</t>
    <phoneticPr fontId="5" type="noConversion"/>
  </si>
  <si>
    <t>味噌豆腐</t>
    <phoneticPr fontId="4" type="noConversion"/>
  </si>
  <si>
    <t>鮮瓜炒鮮菇</t>
    <phoneticPr fontId="4" type="noConversion"/>
  </si>
  <si>
    <t>美白菇(150g)(有機)</t>
    <phoneticPr fontId="4" type="noConversion"/>
  </si>
  <si>
    <t>酸菜素肚湯</t>
    <phoneticPr fontId="4" type="noConversion"/>
  </si>
  <si>
    <t>玉米火腿粥</t>
    <phoneticPr fontId="4" type="noConversion"/>
  </si>
  <si>
    <t>豆干結(非基改)</t>
    <phoneticPr fontId="4" type="noConversion"/>
  </si>
  <si>
    <t>竹筍炒蛋</t>
    <phoneticPr fontId="4" type="noConversion"/>
  </si>
  <si>
    <t>薑汁燒凍豆腐</t>
    <phoneticPr fontId="4" type="noConversion"/>
  </si>
  <si>
    <t>酸菜素肉湯</t>
    <phoneticPr fontId="4" type="noConversion"/>
  </si>
  <si>
    <t>冬瓜香菇湯</t>
    <phoneticPr fontId="4" type="noConversion"/>
  </si>
  <si>
    <t>馬鈴薯(削皮)+(QRC)</t>
    <phoneticPr fontId="4" type="noConversion"/>
  </si>
  <si>
    <t>莧菜(產銷履歷)</t>
    <phoneticPr fontId="4" type="noConversion"/>
  </si>
  <si>
    <t>絞肉(CAS)</t>
    <phoneticPr fontId="4" type="noConversion"/>
  </si>
  <si>
    <t>大白菜(QRC)+</t>
    <phoneticPr fontId="4" type="noConversion"/>
  </si>
  <si>
    <t>酸白菜&lt;中港興&gt;(3K)</t>
    <phoneticPr fontId="4" type="noConversion"/>
  </si>
  <si>
    <t>椰漿(椰奶)(400ml)</t>
    <phoneticPr fontId="4" type="noConversion"/>
  </si>
  <si>
    <t>蘋果</t>
    <phoneticPr fontId="2" type="noConversion"/>
  </si>
  <si>
    <t>奇異果</t>
    <phoneticPr fontId="2" type="noConversion"/>
  </si>
  <si>
    <t>營養師:                                                                                          午餐秘書:                                                                                                   主任:       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</si>
</sst>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份&quot;"/>
    <numFmt numFmtId="184" formatCode="0;_뤀"/>
    <numFmt numFmtId="185" formatCode="0;_栀"/>
    <numFmt numFmtId="186" formatCode="#\ &quot;KG&quot;"/>
    <numFmt numFmtId="187" formatCode="#\ &quot;盒&quot;"/>
    <numFmt numFmtId="188" formatCode="#\ &quot;罐&quot;"/>
    <numFmt numFmtId="189" formatCode="#0.0\ &quot;KG&quot;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b/>
      <sz val="28"/>
      <color rgb="FF0000FF"/>
      <name val="新細明體"/>
      <family val="1"/>
      <charset val="136"/>
    </font>
    <font>
      <sz val="25"/>
      <name val="新細明體"/>
      <family val="1"/>
      <charset val="136"/>
      <scheme val="minor"/>
    </font>
    <font>
      <strike/>
      <sz val="28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horizontal="left" vertical="center"/>
    </xf>
    <xf numFmtId="0" fontId="10" fillId="0" borderId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181" fontId="7" fillId="0" borderId="6" xfId="1" applyNumberFormat="1" applyFont="1" applyBorder="1">
      <alignment vertical="center"/>
    </xf>
    <xf numFmtId="181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9" fillId="0" borderId="0" xfId="0" applyFont="1">
      <alignment vertical="center"/>
    </xf>
    <xf numFmtId="0" fontId="12" fillId="0" borderId="0" xfId="1" applyFont="1">
      <alignment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8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9" fillId="0" borderId="2" xfId="3" applyFont="1" applyBorder="1" applyAlignment="1">
      <alignment horizontal="center" vertical="center" textRotation="255"/>
    </xf>
    <xf numFmtId="0" fontId="19" fillId="0" borderId="2" xfId="3" applyFont="1" applyBorder="1">
      <alignment horizontal="left" vertical="center"/>
    </xf>
    <xf numFmtId="0" fontId="19" fillId="0" borderId="2" xfId="3" applyFont="1" applyBorder="1" applyAlignment="1">
      <alignment horizontal="right" vertical="center"/>
    </xf>
    <xf numFmtId="0" fontId="20" fillId="2" borderId="2" xfId="1" applyFont="1" applyFill="1" applyBorder="1">
      <alignment vertical="center"/>
    </xf>
    <xf numFmtId="180" fontId="20" fillId="2" borderId="2" xfId="1" applyNumberFormat="1" applyFont="1" applyFill="1" applyBorder="1">
      <alignment vertical="center"/>
    </xf>
    <xf numFmtId="0" fontId="20" fillId="2" borderId="2" xfId="1" applyFont="1" applyFill="1" applyBorder="1" applyAlignment="1">
      <alignment horizontal="center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18" fillId="2" borderId="2" xfId="1" applyFont="1" applyFill="1" applyBorder="1">
      <alignment vertical="center"/>
    </xf>
    <xf numFmtId="0" fontId="20" fillId="2" borderId="2" xfId="1" applyFont="1" applyFill="1" applyBorder="1" applyAlignment="1">
      <alignment horizontal="center" vertical="center" shrinkToFit="1"/>
    </xf>
    <xf numFmtId="0" fontId="22" fillId="2" borderId="2" xfId="3" applyFont="1" applyFill="1" applyBorder="1" applyAlignment="1">
      <alignment horizontal="right" vertical="center"/>
    </xf>
    <xf numFmtId="0" fontId="18" fillId="3" borderId="2" xfId="0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24" fillId="0" borderId="2" xfId="3" applyFont="1" applyBorder="1" applyAlignment="1">
      <alignment horizontal="right" vertical="center"/>
    </xf>
    <xf numFmtId="0" fontId="19" fillId="0" borderId="2" xfId="3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vertical="center" shrinkToFit="1"/>
    </xf>
    <xf numFmtId="0" fontId="9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vertical="center" shrinkToFit="1"/>
    </xf>
    <xf numFmtId="0" fontId="22" fillId="0" borderId="2" xfId="3" applyFont="1" applyBorder="1" applyAlignment="1">
      <alignment horizontal="right" vertical="center"/>
    </xf>
    <xf numFmtId="0" fontId="18" fillId="2" borderId="2" xfId="3" applyFont="1" applyFill="1" applyBorder="1" applyAlignment="1">
      <alignment horizontal="right" vertical="center"/>
    </xf>
    <xf numFmtId="0" fontId="25" fillId="0" borderId="3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18" fillId="2" borderId="2" xfId="1" applyFont="1" applyFill="1" applyBorder="1" applyAlignment="1">
      <alignment horizontal="center" vertical="center"/>
    </xf>
    <xf numFmtId="185" fontId="18" fillId="0" borderId="2" xfId="1" applyNumberFormat="1" applyFont="1" applyBorder="1" applyAlignment="1">
      <alignment horizontal="center" vertical="center"/>
    </xf>
    <xf numFmtId="183" fontId="19" fillId="2" borderId="2" xfId="3" applyNumberFormat="1" applyFont="1" applyFill="1" applyBorder="1" applyAlignment="1">
      <alignment horizontal="right" vertical="center"/>
    </xf>
    <xf numFmtId="0" fontId="19" fillId="0" borderId="2" xfId="3" applyFont="1" applyBorder="1" applyAlignment="1">
      <alignment horizontal="left" vertical="center" textRotation="255"/>
    </xf>
    <xf numFmtId="0" fontId="22" fillId="2" borderId="2" xfId="3" applyFont="1" applyFill="1" applyBorder="1">
      <alignment horizontal="left" vertical="center"/>
    </xf>
    <xf numFmtId="186" fontId="22" fillId="2" borderId="2" xfId="3" applyNumberFormat="1" applyFont="1" applyFill="1" applyBorder="1" applyAlignment="1">
      <alignment horizontal="right" vertical="center"/>
    </xf>
    <xf numFmtId="0" fontId="22" fillId="2" borderId="2" xfId="3" applyFont="1" applyFill="1" applyBorder="1" applyAlignment="1">
      <alignment horizontal="center" vertical="center" textRotation="255"/>
    </xf>
    <xf numFmtId="189" fontId="22" fillId="2" borderId="2" xfId="3" applyNumberFormat="1" applyFont="1" applyFill="1" applyBorder="1" applyAlignment="1">
      <alignment horizontal="right" vertical="center"/>
    </xf>
    <xf numFmtId="0" fontId="27" fillId="2" borderId="2" xfId="0" applyFont="1" applyFill="1" applyBorder="1">
      <alignment vertical="center"/>
    </xf>
    <xf numFmtId="183" fontId="22" fillId="2" borderId="2" xfId="3" applyNumberFormat="1" applyFont="1" applyFill="1" applyBorder="1" applyAlignment="1">
      <alignment horizontal="right" vertical="center"/>
    </xf>
    <xf numFmtId="182" fontId="22" fillId="2" borderId="2" xfId="3" applyNumberFormat="1" applyFont="1" applyFill="1" applyBorder="1" applyAlignment="1">
      <alignment horizontal="right" vertical="center"/>
    </xf>
    <xf numFmtId="187" fontId="22" fillId="2" borderId="2" xfId="3" applyNumberFormat="1" applyFont="1" applyFill="1" applyBorder="1" applyAlignment="1">
      <alignment horizontal="right" vertical="center"/>
    </xf>
    <xf numFmtId="0" fontId="23" fillId="0" borderId="2" xfId="3" applyFont="1" applyBorder="1" applyAlignment="1">
      <alignment vertical="center" textRotation="255"/>
    </xf>
    <xf numFmtId="0" fontId="22" fillId="2" borderId="2" xfId="3" applyFont="1" applyFill="1" applyBorder="1" applyAlignment="1">
      <alignment horizontal="left" vertical="center" shrinkToFit="1"/>
    </xf>
    <xf numFmtId="0" fontId="21" fillId="2" borderId="2" xfId="3" applyFont="1" applyFill="1" applyBorder="1" applyAlignment="1">
      <alignment horizontal="right" vertical="center"/>
    </xf>
    <xf numFmtId="0" fontId="22" fillId="2" borderId="2" xfId="0" applyFont="1" applyFill="1" applyBorder="1">
      <alignment vertical="center"/>
    </xf>
    <xf numFmtId="186" fontId="22" fillId="0" borderId="2" xfId="3" applyNumberFormat="1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1" fontId="26" fillId="0" borderId="2" xfId="0" applyNumberFormat="1" applyFont="1" applyBorder="1">
      <alignment vertical="center"/>
    </xf>
    <xf numFmtId="188" fontId="19" fillId="0" borderId="2" xfId="3" applyNumberFormat="1" applyFont="1" applyBorder="1" applyAlignment="1">
      <alignment horizontal="right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21" fillId="2" borderId="2" xfId="3" applyFont="1" applyFill="1" applyBorder="1">
      <alignment horizontal="left" vertical="center"/>
    </xf>
    <xf numFmtId="0" fontId="21" fillId="2" borderId="2" xfId="3" applyFont="1" applyFill="1" applyBorder="1" applyAlignment="1">
      <alignment horizontal="left" vertical="center" shrinkToFit="1"/>
    </xf>
    <xf numFmtId="182" fontId="21" fillId="2" borderId="2" xfId="3" applyNumberFormat="1" applyFont="1" applyFill="1" applyBorder="1" applyAlignment="1">
      <alignment horizontal="right" vertical="center"/>
    </xf>
    <xf numFmtId="187" fontId="21" fillId="2" borderId="2" xfId="3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 shrinkToFit="1"/>
    </xf>
    <xf numFmtId="0" fontId="20" fillId="2" borderId="2" xfId="3" applyFont="1" applyFill="1" applyBorder="1">
      <alignment horizontal="left" vertical="center"/>
    </xf>
    <xf numFmtId="0" fontId="20" fillId="2" borderId="2" xfId="3" applyFont="1" applyFill="1" applyBorder="1" applyAlignment="1">
      <alignment horizontal="right" vertical="center"/>
    </xf>
    <xf numFmtId="0" fontId="28" fillId="2" borderId="2" xfId="3" applyFont="1" applyFill="1" applyBorder="1">
      <alignment horizontal="left" vertical="center"/>
    </xf>
    <xf numFmtId="0" fontId="28" fillId="2" borderId="2" xfId="3" applyFont="1" applyFill="1" applyBorder="1" applyAlignment="1">
      <alignment horizontal="right" vertical="center"/>
    </xf>
    <xf numFmtId="188" fontId="22" fillId="2" borderId="2" xfId="3" applyNumberFormat="1" applyFont="1" applyFill="1" applyBorder="1" applyAlignment="1">
      <alignment horizontal="right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vertical="center" textRotation="255"/>
    </xf>
    <xf numFmtId="0" fontId="22" fillId="2" borderId="2" xfId="0" applyFont="1" applyFill="1" applyBorder="1" applyAlignment="1">
      <alignment horizontal="center" vertical="top" textRotation="255"/>
    </xf>
    <xf numFmtId="0" fontId="22" fillId="2" borderId="2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20" fillId="2" borderId="2" xfId="1" applyNumberFormat="1" applyFont="1" applyFill="1" applyBorder="1" applyAlignment="1">
      <alignment horizontal="center" vertical="center"/>
    </xf>
    <xf numFmtId="177" fontId="20" fillId="2" borderId="2" xfId="1" applyNumberFormat="1" applyFont="1" applyFill="1" applyBorder="1" applyAlignment="1">
      <alignment horizontal="center" vertical="center"/>
    </xf>
    <xf numFmtId="178" fontId="20" fillId="2" borderId="2" xfId="1" applyNumberFormat="1" applyFont="1" applyFill="1" applyBorder="1" applyAlignment="1">
      <alignment horizontal="center" vertical="center"/>
    </xf>
    <xf numFmtId="179" fontId="20" fillId="2" borderId="2" xfId="1" applyNumberFormat="1" applyFont="1" applyFill="1" applyBorder="1" applyAlignment="1">
      <alignment horizontal="center" vertical="center"/>
    </xf>
    <xf numFmtId="180" fontId="20" fillId="2" borderId="3" xfId="1" applyNumberFormat="1" applyFont="1" applyFill="1" applyBorder="1" applyAlignment="1">
      <alignment horizontal="center" vertical="center"/>
    </xf>
    <xf numFmtId="180" fontId="20" fillId="2" borderId="4" xfId="1" applyNumberFormat="1" applyFont="1" applyFill="1" applyBorder="1" applyAlignment="1">
      <alignment horizontal="center" vertical="center"/>
    </xf>
    <xf numFmtId="180" fontId="20" fillId="2" borderId="5" xfId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right" vertical="center"/>
    </xf>
    <xf numFmtId="0" fontId="21" fillId="2" borderId="2" xfId="3" applyFont="1" applyFill="1" applyBorder="1" applyAlignment="1">
      <alignment vertical="center" textRotation="255"/>
    </xf>
    <xf numFmtId="0" fontId="21" fillId="2" borderId="2" xfId="0" applyFont="1" applyFill="1" applyBorder="1" applyAlignment="1">
      <alignment vertical="center" textRotation="255"/>
    </xf>
    <xf numFmtId="0" fontId="22" fillId="2" borderId="2" xfId="3" applyFont="1" applyFill="1" applyBorder="1" applyAlignment="1">
      <alignment horizontal="center" vertical="center" textRotation="255"/>
    </xf>
    <xf numFmtId="0" fontId="22" fillId="2" borderId="2" xfId="0" applyFont="1" applyFill="1" applyBorder="1" applyAlignment="1">
      <alignment horizontal="center" vertical="center" textRotation="255"/>
    </xf>
    <xf numFmtId="0" fontId="19" fillId="0" borderId="2" xfId="3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 vertical="center" textRotation="255"/>
    </xf>
    <xf numFmtId="0" fontId="23" fillId="0" borderId="2" xfId="3" applyFont="1" applyBorder="1" applyAlignment="1">
      <alignment vertical="center" textRotation="255"/>
    </xf>
    <xf numFmtId="0" fontId="23" fillId="0" borderId="2" xfId="0" applyFont="1" applyBorder="1" applyAlignment="1">
      <alignment vertical="center" textRotation="255"/>
    </xf>
    <xf numFmtId="0" fontId="19" fillId="0" borderId="2" xfId="3" applyFont="1" applyBorder="1" applyAlignment="1">
      <alignment horizontal="center" vertical="top" textRotation="255"/>
    </xf>
    <xf numFmtId="0" fontId="19" fillId="0" borderId="2" xfId="0" applyFont="1" applyBorder="1" applyAlignment="1">
      <alignment horizontal="center" vertical="top" textRotation="255"/>
    </xf>
    <xf numFmtId="2" fontId="15" fillId="0" borderId="6" xfId="1" applyNumberFormat="1" applyFont="1" applyBorder="1" applyAlignment="1">
      <alignment horizontal="center" vertical="center"/>
    </xf>
    <xf numFmtId="2" fontId="15" fillId="0" borderId="0" xfId="1" applyNumberFormat="1" applyFont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3" fillId="0" borderId="9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2" fillId="2" borderId="2" xfId="3" applyFont="1" applyFill="1" applyBorder="1" applyAlignment="1">
      <alignment horizontal="center" vertical="top" textRotation="255"/>
    </xf>
    <xf numFmtId="0" fontId="21" fillId="2" borderId="2" xfId="2" applyFont="1" applyFill="1" applyBorder="1" applyAlignment="1">
      <alignment horizontal="center" vertical="center" textRotation="255"/>
    </xf>
    <xf numFmtId="0" fontId="19" fillId="0" borderId="2" xfId="3" applyFont="1" applyBorder="1" applyAlignment="1">
      <alignment horizontal="left" vertical="center" textRotation="255"/>
    </xf>
    <xf numFmtId="0" fontId="19" fillId="0" borderId="2" xfId="0" applyFont="1" applyBorder="1" applyAlignment="1">
      <alignment horizontal="left" vertical="center" textRotation="255"/>
    </xf>
    <xf numFmtId="184" fontId="25" fillId="0" borderId="3" xfId="4" applyNumberFormat="1" applyFont="1" applyBorder="1" applyAlignment="1">
      <alignment horizontal="center" vertical="center"/>
    </xf>
    <xf numFmtId="184" fontId="25" fillId="0" borderId="4" xfId="4" applyNumberFormat="1" applyFont="1" applyBorder="1" applyAlignment="1">
      <alignment horizontal="center" vertical="center"/>
    </xf>
    <xf numFmtId="184" fontId="25" fillId="0" borderId="5" xfId="4" applyNumberFormat="1" applyFont="1" applyBorder="1" applyAlignment="1">
      <alignment horizontal="center" vertical="center"/>
    </xf>
    <xf numFmtId="184" fontId="11" fillId="0" borderId="6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tabSelected="1" zoomScale="40" zoomScaleNormal="40" zoomScaleSheetLayoutView="50" workbookViewId="0">
      <selection activeCell="AF29" sqref="AF29:AH30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hidden="1" customWidth="1"/>
    <col min="19" max="19" width="15.625" style="13" hidden="1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73" t="s">
        <v>156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4" ht="55.15" customHeight="1">
      <c r="A2" s="17" t="s">
        <v>0</v>
      </c>
      <c r="B2" s="74">
        <v>45068</v>
      </c>
      <c r="C2" s="74"/>
      <c r="D2" s="74"/>
      <c r="E2" s="74"/>
      <c r="F2" s="74"/>
      <c r="G2" s="74"/>
      <c r="H2" s="75">
        <f>B2+1</f>
        <v>45069</v>
      </c>
      <c r="I2" s="75"/>
      <c r="J2" s="75"/>
      <c r="K2" s="75"/>
      <c r="L2" s="75"/>
      <c r="M2" s="75"/>
      <c r="N2" s="76">
        <f>H2+1</f>
        <v>45070</v>
      </c>
      <c r="O2" s="76"/>
      <c r="P2" s="76"/>
      <c r="Q2" s="76"/>
      <c r="R2" s="76"/>
      <c r="S2" s="76"/>
      <c r="T2" s="77">
        <f>N2+1</f>
        <v>45071</v>
      </c>
      <c r="U2" s="77"/>
      <c r="V2" s="77"/>
      <c r="W2" s="77"/>
      <c r="X2" s="77"/>
      <c r="Y2" s="77"/>
      <c r="Z2" s="78">
        <f>T2+1</f>
        <v>45072</v>
      </c>
      <c r="AA2" s="79"/>
      <c r="AB2" s="79"/>
      <c r="AC2" s="80"/>
      <c r="AD2" s="18"/>
      <c r="AE2" s="18"/>
    </row>
    <row r="3" spans="1:34" ht="36.6" customHeight="1">
      <c r="A3" s="19" t="s">
        <v>1</v>
      </c>
      <c r="B3" s="17"/>
      <c r="C3" s="69">
        <v>1602</v>
      </c>
      <c r="D3" s="69"/>
      <c r="E3" s="69"/>
      <c r="F3" s="21"/>
      <c r="G3" s="21"/>
      <c r="H3" s="17"/>
      <c r="I3" s="69">
        <f>C3</f>
        <v>1602</v>
      </c>
      <c r="J3" s="69"/>
      <c r="K3" s="69"/>
      <c r="L3" s="21"/>
      <c r="M3" s="21"/>
      <c r="N3" s="17"/>
      <c r="O3" s="69">
        <f>I3</f>
        <v>1602</v>
      </c>
      <c r="P3" s="69"/>
      <c r="Q3" s="69"/>
      <c r="R3" s="21"/>
      <c r="S3" s="21"/>
      <c r="T3" s="17"/>
      <c r="U3" s="69">
        <f>O3</f>
        <v>1602</v>
      </c>
      <c r="V3" s="69"/>
      <c r="W3" s="69"/>
      <c r="X3" s="21"/>
      <c r="Y3" s="21"/>
      <c r="Z3" s="17"/>
      <c r="AA3" s="69">
        <f>U3</f>
        <v>1602</v>
      </c>
      <c r="AB3" s="69"/>
      <c r="AC3" s="69"/>
      <c r="AD3" s="21"/>
      <c r="AE3" s="21"/>
    </row>
    <row r="4" spans="1:34" ht="32.1" customHeight="1">
      <c r="A4" s="19"/>
      <c r="B4" s="17"/>
      <c r="C4" s="58" t="s">
        <v>2</v>
      </c>
      <c r="D4" s="58" t="s">
        <v>3</v>
      </c>
      <c r="E4" s="22" t="s">
        <v>4</v>
      </c>
      <c r="F4" s="19" t="s">
        <v>5</v>
      </c>
      <c r="G4" s="19" t="s">
        <v>6</v>
      </c>
      <c r="H4" s="17"/>
      <c r="I4" s="58" t="s">
        <v>2</v>
      </c>
      <c r="J4" s="58" t="s">
        <v>3</v>
      </c>
      <c r="K4" s="22" t="s">
        <v>4</v>
      </c>
      <c r="L4" s="19" t="s">
        <v>5</v>
      </c>
      <c r="M4" s="19" t="s">
        <v>6</v>
      </c>
      <c r="N4" s="17"/>
      <c r="O4" s="58" t="s">
        <v>2</v>
      </c>
      <c r="P4" s="58" t="s">
        <v>3</v>
      </c>
      <c r="Q4" s="22" t="s">
        <v>4</v>
      </c>
      <c r="R4" s="19" t="s">
        <v>5</v>
      </c>
      <c r="S4" s="19" t="s">
        <v>6</v>
      </c>
      <c r="T4" s="17"/>
      <c r="U4" s="20" t="s">
        <v>2</v>
      </c>
      <c r="V4" s="20" t="s">
        <v>3</v>
      </c>
      <c r="W4" s="22" t="s">
        <v>4</v>
      </c>
      <c r="X4" s="19" t="s">
        <v>5</v>
      </c>
      <c r="Y4" s="19" t="s">
        <v>6</v>
      </c>
      <c r="Z4" s="17"/>
      <c r="AA4" s="20" t="s">
        <v>2</v>
      </c>
      <c r="AB4" s="20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57.95" customHeight="1">
      <c r="A5" s="70" t="s">
        <v>7</v>
      </c>
      <c r="B5" s="71"/>
      <c r="C5" s="72" t="s">
        <v>158</v>
      </c>
      <c r="D5" s="72"/>
      <c r="E5" s="72"/>
      <c r="F5" s="72"/>
      <c r="G5" s="72"/>
      <c r="H5" s="71"/>
      <c r="I5" s="72" t="s">
        <v>122</v>
      </c>
      <c r="J5" s="81" t="s">
        <v>123</v>
      </c>
      <c r="K5" s="82" t="s">
        <v>124</v>
      </c>
      <c r="L5" s="82">
        <v>208</v>
      </c>
      <c r="M5" s="82">
        <v>250</v>
      </c>
      <c r="N5" s="71"/>
      <c r="O5" s="72" t="s">
        <v>27</v>
      </c>
      <c r="P5" s="72"/>
      <c r="Q5" s="72"/>
      <c r="R5" s="72"/>
      <c r="S5" s="72"/>
      <c r="T5" s="71"/>
      <c r="U5" s="72"/>
      <c r="V5" s="72"/>
      <c r="W5" s="72"/>
      <c r="X5" s="72"/>
      <c r="Y5" s="72"/>
      <c r="Z5" s="71"/>
      <c r="AA5" s="72" t="s">
        <v>27</v>
      </c>
      <c r="AB5" s="72"/>
      <c r="AC5" s="72"/>
      <c r="AD5" s="72"/>
      <c r="AE5" s="72"/>
    </row>
    <row r="6" spans="1:34" s="5" customFormat="1" ht="57.95" customHeight="1">
      <c r="A6" s="70"/>
      <c r="B6" s="71"/>
      <c r="C6" s="72"/>
      <c r="D6" s="72"/>
      <c r="E6" s="72"/>
      <c r="F6" s="72"/>
      <c r="G6" s="72"/>
      <c r="H6" s="71"/>
      <c r="I6" s="72"/>
      <c r="J6" s="81"/>
      <c r="K6" s="82"/>
      <c r="L6" s="82"/>
      <c r="M6" s="82"/>
      <c r="N6" s="71"/>
      <c r="O6" s="72"/>
      <c r="P6" s="72"/>
      <c r="Q6" s="72"/>
      <c r="R6" s="72"/>
      <c r="S6" s="72"/>
      <c r="T6" s="71"/>
      <c r="U6" s="72"/>
      <c r="V6" s="72"/>
      <c r="W6" s="72"/>
      <c r="X6" s="72"/>
      <c r="Y6" s="72"/>
      <c r="Z6" s="71"/>
      <c r="AA6" s="72"/>
      <c r="AB6" s="72"/>
      <c r="AC6" s="72"/>
      <c r="AD6" s="72"/>
      <c r="AE6" s="72"/>
    </row>
    <row r="7" spans="1:34" s="6" customFormat="1" ht="57.95" customHeight="1">
      <c r="A7" s="83" t="s">
        <v>20</v>
      </c>
      <c r="B7" s="85" t="s">
        <v>144</v>
      </c>
      <c r="C7" s="42" t="s">
        <v>165</v>
      </c>
      <c r="D7" s="42" t="s">
        <v>159</v>
      </c>
      <c r="E7" s="23" t="s">
        <v>167</v>
      </c>
      <c r="F7" s="23">
        <v>275</v>
      </c>
      <c r="G7" s="23">
        <v>27500</v>
      </c>
      <c r="H7" s="85" t="s">
        <v>146</v>
      </c>
      <c r="I7" s="42" t="s">
        <v>188</v>
      </c>
      <c r="J7" s="42" t="s">
        <v>38</v>
      </c>
      <c r="K7" s="23" t="s">
        <v>173</v>
      </c>
      <c r="L7" s="23">
        <v>215</v>
      </c>
      <c r="M7" s="23">
        <v>19995</v>
      </c>
      <c r="N7" s="85" t="s">
        <v>148</v>
      </c>
      <c r="O7" s="42" t="s">
        <v>68</v>
      </c>
      <c r="P7" s="42" t="s">
        <v>47</v>
      </c>
      <c r="Q7" s="23" t="s">
        <v>138</v>
      </c>
      <c r="R7" s="23">
        <v>168</v>
      </c>
      <c r="S7" s="23">
        <v>10584</v>
      </c>
      <c r="T7" s="87" t="s">
        <v>150</v>
      </c>
      <c r="U7" s="15" t="s">
        <v>81</v>
      </c>
      <c r="V7" s="15" t="s">
        <v>50</v>
      </c>
      <c r="W7" s="54">
        <v>80</v>
      </c>
      <c r="X7" s="16">
        <v>52</v>
      </c>
      <c r="Y7" s="16">
        <f>W7*X7</f>
        <v>4160</v>
      </c>
      <c r="Z7" s="87" t="s">
        <v>153</v>
      </c>
      <c r="AA7" s="15" t="s">
        <v>97</v>
      </c>
      <c r="AB7" s="15" t="s">
        <v>40</v>
      </c>
      <c r="AC7" s="16" t="s">
        <v>109</v>
      </c>
      <c r="AD7" s="16">
        <v>206</v>
      </c>
      <c r="AE7" s="16">
        <v>21630</v>
      </c>
    </row>
    <row r="8" spans="1:34" s="6" customFormat="1" ht="57.95" customHeight="1">
      <c r="A8" s="84"/>
      <c r="B8" s="86"/>
      <c r="C8" s="42" t="s">
        <v>48</v>
      </c>
      <c r="D8" s="42" t="s">
        <v>49</v>
      </c>
      <c r="E8" s="23" t="s">
        <v>82</v>
      </c>
      <c r="F8" s="23">
        <v>63</v>
      </c>
      <c r="G8" s="23">
        <v>2835</v>
      </c>
      <c r="H8" s="86"/>
      <c r="I8" s="42" t="s">
        <v>32</v>
      </c>
      <c r="J8" s="42" t="s">
        <v>33</v>
      </c>
      <c r="K8" s="23" t="s">
        <v>52</v>
      </c>
      <c r="L8" s="23">
        <v>48</v>
      </c>
      <c r="M8" s="23">
        <v>384</v>
      </c>
      <c r="N8" s="86"/>
      <c r="O8" s="42" t="s">
        <v>69</v>
      </c>
      <c r="P8" s="42" t="s">
        <v>47</v>
      </c>
      <c r="Q8" s="23" t="s">
        <v>55</v>
      </c>
      <c r="R8" s="23">
        <v>155</v>
      </c>
      <c r="S8" s="23">
        <v>9300</v>
      </c>
      <c r="T8" s="88"/>
      <c r="U8" s="15" t="s">
        <v>118</v>
      </c>
      <c r="V8" s="15" t="s">
        <v>40</v>
      </c>
      <c r="W8" s="54">
        <v>30</v>
      </c>
      <c r="X8" s="16">
        <v>206</v>
      </c>
      <c r="Y8" s="16">
        <f>W8*X8</f>
        <v>6180</v>
      </c>
      <c r="Z8" s="88"/>
      <c r="AA8" s="15" t="s">
        <v>48</v>
      </c>
      <c r="AB8" s="15" t="s">
        <v>49</v>
      </c>
      <c r="AC8" s="16" t="s">
        <v>82</v>
      </c>
      <c r="AD8" s="16">
        <v>63</v>
      </c>
      <c r="AE8" s="16">
        <v>2835</v>
      </c>
    </row>
    <row r="9" spans="1:34" s="6" customFormat="1" ht="57.95" customHeight="1">
      <c r="A9" s="84"/>
      <c r="B9" s="86"/>
      <c r="C9" s="42" t="s">
        <v>32</v>
      </c>
      <c r="D9" s="42" t="s">
        <v>33</v>
      </c>
      <c r="E9" s="23" t="s">
        <v>42</v>
      </c>
      <c r="F9" s="23">
        <v>48</v>
      </c>
      <c r="G9" s="23">
        <v>720</v>
      </c>
      <c r="H9" s="86"/>
      <c r="I9" s="42" t="s">
        <v>48</v>
      </c>
      <c r="J9" s="42" t="s">
        <v>49</v>
      </c>
      <c r="K9" s="23" t="s">
        <v>52</v>
      </c>
      <c r="L9" s="23">
        <v>63</v>
      </c>
      <c r="M9" s="23">
        <v>504</v>
      </c>
      <c r="N9" s="86"/>
      <c r="O9" s="42" t="s">
        <v>96</v>
      </c>
      <c r="P9" s="42" t="s">
        <v>107</v>
      </c>
      <c r="Q9" s="43">
        <v>24</v>
      </c>
      <c r="R9" s="23">
        <v>79</v>
      </c>
      <c r="S9" s="23">
        <f>Q9*R9</f>
        <v>1896</v>
      </c>
      <c r="T9" s="88"/>
      <c r="U9" s="15" t="s">
        <v>120</v>
      </c>
      <c r="V9" s="15" t="s">
        <v>107</v>
      </c>
      <c r="W9" s="32" t="s">
        <v>85</v>
      </c>
      <c r="X9" s="16">
        <v>93</v>
      </c>
      <c r="Y9" s="16">
        <v>2790</v>
      </c>
      <c r="Z9" s="88"/>
      <c r="AA9" s="15" t="s">
        <v>32</v>
      </c>
      <c r="AB9" s="15" t="s">
        <v>33</v>
      </c>
      <c r="AC9" s="16" t="s">
        <v>34</v>
      </c>
      <c r="AD9" s="16">
        <v>48</v>
      </c>
      <c r="AE9" s="16">
        <v>480</v>
      </c>
    </row>
    <row r="10" spans="1:34" s="6" customFormat="1" ht="57.95" customHeight="1">
      <c r="A10" s="84"/>
      <c r="B10" s="86"/>
      <c r="C10" s="42" t="s">
        <v>119</v>
      </c>
      <c r="D10" s="42" t="s">
        <v>106</v>
      </c>
      <c r="E10" s="49">
        <v>8</v>
      </c>
      <c r="F10" s="23">
        <v>220</v>
      </c>
      <c r="G10" s="23">
        <f>F10*E10</f>
        <v>1760</v>
      </c>
      <c r="H10" s="86"/>
      <c r="I10" s="66"/>
      <c r="J10" s="66"/>
      <c r="K10" s="67"/>
      <c r="L10" s="67"/>
      <c r="M10" s="67"/>
      <c r="N10" s="86"/>
      <c r="O10" s="42" t="s">
        <v>48</v>
      </c>
      <c r="P10" s="42" t="s">
        <v>49</v>
      </c>
      <c r="Q10" s="23" t="s">
        <v>83</v>
      </c>
      <c r="R10" s="23">
        <v>63</v>
      </c>
      <c r="S10" s="23">
        <v>756</v>
      </c>
      <c r="T10" s="88"/>
      <c r="U10" s="15" t="s">
        <v>126</v>
      </c>
      <c r="V10" s="15" t="s">
        <v>54</v>
      </c>
      <c r="W10" s="32" t="s">
        <v>105</v>
      </c>
      <c r="X10" s="16">
        <v>102</v>
      </c>
      <c r="Y10" s="16">
        <v>2550</v>
      </c>
      <c r="Z10" s="88"/>
      <c r="AA10" s="15" t="s">
        <v>87</v>
      </c>
      <c r="AB10" s="15" t="s">
        <v>88</v>
      </c>
      <c r="AC10" s="16" t="s">
        <v>34</v>
      </c>
      <c r="AD10" s="16">
        <v>115</v>
      </c>
      <c r="AE10" s="16">
        <v>1150</v>
      </c>
    </row>
    <row r="11" spans="1:34" s="6" customFormat="1" ht="57.95" customHeight="1">
      <c r="A11" s="84"/>
      <c r="B11" s="86"/>
      <c r="C11" s="42" t="s">
        <v>91</v>
      </c>
      <c r="D11" s="42" t="s">
        <v>44</v>
      </c>
      <c r="E11" s="23" t="s">
        <v>135</v>
      </c>
      <c r="F11" s="23">
        <v>460</v>
      </c>
      <c r="G11" s="23">
        <v>920</v>
      </c>
      <c r="H11" s="86"/>
      <c r="I11" s="53"/>
      <c r="J11" s="53"/>
      <c r="K11" s="53"/>
      <c r="L11" s="53"/>
      <c r="M11" s="53"/>
      <c r="N11" s="86"/>
      <c r="O11" s="42" t="s">
        <v>32</v>
      </c>
      <c r="P11" s="42" t="s">
        <v>33</v>
      </c>
      <c r="Q11" s="23" t="s">
        <v>34</v>
      </c>
      <c r="R11" s="23">
        <v>48</v>
      </c>
      <c r="S11" s="23">
        <v>480</v>
      </c>
      <c r="T11" s="88"/>
      <c r="U11" s="15" t="s">
        <v>32</v>
      </c>
      <c r="V11" s="15" t="s">
        <v>33</v>
      </c>
      <c r="W11" s="54">
        <v>10</v>
      </c>
      <c r="X11" s="16">
        <v>48</v>
      </c>
      <c r="Y11" s="16">
        <f>W11*X11</f>
        <v>480</v>
      </c>
      <c r="Z11" s="88"/>
      <c r="AA11" s="15" t="s">
        <v>191</v>
      </c>
      <c r="AB11" s="30" t="s">
        <v>137</v>
      </c>
      <c r="AC11" s="16" t="s">
        <v>94</v>
      </c>
      <c r="AD11" s="16">
        <v>175</v>
      </c>
      <c r="AE11" s="16">
        <v>350</v>
      </c>
    </row>
    <row r="12" spans="1:34" s="6" customFormat="1" ht="57.95" customHeight="1">
      <c r="A12" s="84"/>
      <c r="B12" s="86"/>
      <c r="C12" s="42" t="s">
        <v>43</v>
      </c>
      <c r="D12" s="42" t="s">
        <v>35</v>
      </c>
      <c r="E12" s="23" t="s">
        <v>36</v>
      </c>
      <c r="F12" s="23">
        <v>178</v>
      </c>
      <c r="G12" s="23">
        <v>267</v>
      </c>
      <c r="H12" s="86"/>
      <c r="I12" s="53"/>
      <c r="J12" s="53"/>
      <c r="K12" s="53"/>
      <c r="L12" s="53"/>
      <c r="M12" s="53"/>
      <c r="N12" s="86"/>
      <c r="O12" s="42" t="s">
        <v>121</v>
      </c>
      <c r="P12" s="42" t="s">
        <v>50</v>
      </c>
      <c r="Q12" s="23" t="s">
        <v>52</v>
      </c>
      <c r="R12" s="23">
        <v>77</v>
      </c>
      <c r="S12" s="23">
        <v>616</v>
      </c>
      <c r="T12" s="88"/>
      <c r="U12" s="15" t="s">
        <v>29</v>
      </c>
      <c r="V12" s="15" t="s">
        <v>30</v>
      </c>
      <c r="W12" s="16" t="s">
        <v>65</v>
      </c>
      <c r="X12" s="16">
        <v>61</v>
      </c>
      <c r="Y12" s="16">
        <v>183</v>
      </c>
      <c r="Z12" s="88"/>
      <c r="AA12" s="15" t="s">
        <v>166</v>
      </c>
      <c r="AB12" s="15" t="s">
        <v>35</v>
      </c>
      <c r="AC12" s="16" t="s">
        <v>36</v>
      </c>
      <c r="AD12" s="16">
        <v>100</v>
      </c>
      <c r="AE12" s="16">
        <v>150</v>
      </c>
    </row>
    <row r="13" spans="1:34" s="6" customFormat="1" ht="57.95" customHeight="1">
      <c r="A13" s="84"/>
      <c r="B13" s="86"/>
      <c r="C13" s="42"/>
      <c r="D13" s="42"/>
      <c r="E13" s="23"/>
      <c r="F13" s="23"/>
      <c r="G13" s="23"/>
      <c r="H13" s="86"/>
      <c r="I13" s="53"/>
      <c r="J13" s="53"/>
      <c r="K13" s="53"/>
      <c r="L13" s="53"/>
      <c r="M13" s="53"/>
      <c r="N13" s="86"/>
      <c r="O13" s="42" t="s">
        <v>203</v>
      </c>
      <c r="P13" s="42" t="s">
        <v>172</v>
      </c>
      <c r="Q13" s="43">
        <v>20</v>
      </c>
      <c r="R13" s="23">
        <v>86</v>
      </c>
      <c r="S13" s="23">
        <f>Q13*R13</f>
        <v>1720</v>
      </c>
      <c r="T13" s="88"/>
      <c r="U13" s="15" t="s">
        <v>56</v>
      </c>
      <c r="V13" s="15" t="s">
        <v>57</v>
      </c>
      <c r="W13" s="16" t="s">
        <v>31</v>
      </c>
      <c r="X13" s="16">
        <v>1550</v>
      </c>
      <c r="Y13" s="16">
        <v>3100</v>
      </c>
      <c r="Z13" s="88"/>
      <c r="AA13" s="15"/>
      <c r="AB13" s="15"/>
      <c r="AC13" s="16"/>
      <c r="AD13" s="16"/>
      <c r="AE13" s="16"/>
    </row>
    <row r="14" spans="1:34" s="6" customFormat="1" ht="57.95" customHeight="1">
      <c r="A14" s="84"/>
      <c r="B14" s="86"/>
      <c r="C14" s="42"/>
      <c r="D14" s="42"/>
      <c r="E14" s="23"/>
      <c r="F14" s="23"/>
      <c r="G14" s="23"/>
      <c r="H14" s="86"/>
      <c r="I14" s="53"/>
      <c r="J14" s="53"/>
      <c r="K14" s="53"/>
      <c r="L14" s="53"/>
      <c r="M14" s="53"/>
      <c r="N14" s="86"/>
      <c r="O14" s="42" t="s">
        <v>208</v>
      </c>
      <c r="P14" s="42" t="s">
        <v>143</v>
      </c>
      <c r="Q14" s="68">
        <v>16</v>
      </c>
      <c r="R14" s="23">
        <v>50</v>
      </c>
      <c r="S14" s="23">
        <f>Q14*R14</f>
        <v>800</v>
      </c>
      <c r="T14" s="88"/>
      <c r="U14" s="15"/>
      <c r="V14" s="15"/>
      <c r="W14" s="16"/>
      <c r="X14" s="16"/>
      <c r="Y14" s="16"/>
      <c r="Z14" s="88"/>
      <c r="AA14" s="15"/>
      <c r="AB14" s="15"/>
      <c r="AC14" s="16"/>
      <c r="AD14" s="16"/>
      <c r="AE14" s="16"/>
    </row>
    <row r="15" spans="1:34" s="6" customFormat="1" ht="57.95" customHeight="1">
      <c r="A15" s="84"/>
      <c r="B15" s="86"/>
      <c r="C15" s="53"/>
      <c r="D15" s="53"/>
      <c r="E15" s="53"/>
      <c r="F15" s="53"/>
      <c r="G15" s="53"/>
      <c r="H15" s="86"/>
      <c r="I15" s="53"/>
      <c r="J15" s="53"/>
      <c r="K15" s="53"/>
      <c r="L15" s="53"/>
      <c r="M15" s="53"/>
      <c r="N15" s="86"/>
      <c r="O15" s="42" t="s">
        <v>161</v>
      </c>
      <c r="P15" s="42" t="s">
        <v>111</v>
      </c>
      <c r="Q15" s="23" t="s">
        <v>174</v>
      </c>
      <c r="R15" s="23">
        <v>175</v>
      </c>
      <c r="S15" s="23">
        <v>700</v>
      </c>
      <c r="T15" s="88"/>
      <c r="U15" s="29"/>
      <c r="V15" s="29"/>
      <c r="W15" s="29"/>
      <c r="X15" s="29"/>
      <c r="Y15" s="29"/>
      <c r="Z15" s="88"/>
      <c r="AA15" s="30"/>
      <c r="AB15" s="30"/>
      <c r="AC15" s="30"/>
      <c r="AD15" s="30"/>
      <c r="AE15" s="30"/>
    </row>
    <row r="16" spans="1:34" s="6" customFormat="1" ht="57.95" customHeight="1">
      <c r="A16" s="89" t="s">
        <v>21</v>
      </c>
      <c r="B16" s="87" t="s">
        <v>26</v>
      </c>
      <c r="C16" s="15" t="s">
        <v>81</v>
      </c>
      <c r="D16" s="15" t="s">
        <v>50</v>
      </c>
      <c r="E16" s="16" t="s">
        <v>127</v>
      </c>
      <c r="F16" s="16">
        <v>52</v>
      </c>
      <c r="G16" s="16">
        <v>2860</v>
      </c>
      <c r="H16" s="87" t="s">
        <v>25</v>
      </c>
      <c r="I16" s="15" t="s">
        <v>58</v>
      </c>
      <c r="J16" s="15" t="s">
        <v>59</v>
      </c>
      <c r="K16" s="16" t="s">
        <v>125</v>
      </c>
      <c r="L16" s="16">
        <v>86</v>
      </c>
      <c r="M16" s="16">
        <v>9460</v>
      </c>
      <c r="N16" s="87" t="s">
        <v>149</v>
      </c>
      <c r="O16" s="15" t="s">
        <v>169</v>
      </c>
      <c r="P16" s="15" t="s">
        <v>50</v>
      </c>
      <c r="Q16" s="16" t="s">
        <v>110</v>
      </c>
      <c r="R16" s="16">
        <v>51</v>
      </c>
      <c r="S16" s="16">
        <v>6120</v>
      </c>
      <c r="T16" s="87" t="s">
        <v>151</v>
      </c>
      <c r="U16" s="15" t="s">
        <v>71</v>
      </c>
      <c r="V16" s="15" t="s">
        <v>40</v>
      </c>
      <c r="W16" s="16" t="s">
        <v>167</v>
      </c>
      <c r="X16" s="16">
        <v>206</v>
      </c>
      <c r="Y16" s="16">
        <v>20600</v>
      </c>
      <c r="Z16" s="87" t="s">
        <v>154</v>
      </c>
      <c r="AA16" s="15" t="s">
        <v>164</v>
      </c>
      <c r="AB16" s="15" t="s">
        <v>170</v>
      </c>
      <c r="AC16" s="16" t="s">
        <v>108</v>
      </c>
      <c r="AD16" s="16">
        <v>74</v>
      </c>
      <c r="AE16" s="16">
        <v>11100</v>
      </c>
    </row>
    <row r="17" spans="1:34" s="6" customFormat="1" ht="57.95" customHeight="1">
      <c r="A17" s="90"/>
      <c r="B17" s="88"/>
      <c r="C17" s="15" t="s">
        <v>136</v>
      </c>
      <c r="D17" s="15" t="s">
        <v>37</v>
      </c>
      <c r="E17" s="16" t="s">
        <v>84</v>
      </c>
      <c r="F17" s="16">
        <v>125</v>
      </c>
      <c r="G17" s="16">
        <v>2625</v>
      </c>
      <c r="H17" s="88"/>
      <c r="I17" s="15" t="s">
        <v>48</v>
      </c>
      <c r="J17" s="15" t="s">
        <v>49</v>
      </c>
      <c r="K17" s="16" t="s">
        <v>41</v>
      </c>
      <c r="L17" s="16">
        <v>63</v>
      </c>
      <c r="M17" s="16">
        <v>1260</v>
      </c>
      <c r="N17" s="88"/>
      <c r="O17" s="15" t="s">
        <v>177</v>
      </c>
      <c r="P17" s="15" t="s">
        <v>79</v>
      </c>
      <c r="Q17" s="16" t="s">
        <v>85</v>
      </c>
      <c r="R17" s="16">
        <v>155</v>
      </c>
      <c r="S17" s="16">
        <v>4650</v>
      </c>
      <c r="T17" s="88"/>
      <c r="U17" s="15" t="s">
        <v>171</v>
      </c>
      <c r="V17" s="15" t="s">
        <v>162</v>
      </c>
      <c r="W17" s="16" t="s">
        <v>39</v>
      </c>
      <c r="X17" s="16">
        <v>113</v>
      </c>
      <c r="Y17" s="16">
        <v>4520</v>
      </c>
      <c r="Z17" s="88"/>
      <c r="AA17" s="15" t="s">
        <v>32</v>
      </c>
      <c r="AB17" s="15" t="s">
        <v>33</v>
      </c>
      <c r="AC17" s="16" t="s">
        <v>64</v>
      </c>
      <c r="AD17" s="16">
        <v>48</v>
      </c>
      <c r="AE17" s="16">
        <v>864</v>
      </c>
    </row>
    <row r="18" spans="1:34" s="6" customFormat="1" ht="57.95" customHeight="1">
      <c r="A18" s="90"/>
      <c r="B18" s="88"/>
      <c r="C18" s="15" t="s">
        <v>205</v>
      </c>
      <c r="D18" s="15" t="s">
        <v>134</v>
      </c>
      <c r="E18" s="16" t="s">
        <v>83</v>
      </c>
      <c r="F18" s="16">
        <v>188</v>
      </c>
      <c r="G18" s="16">
        <v>2256</v>
      </c>
      <c r="H18" s="88"/>
      <c r="I18" s="15" t="s">
        <v>133</v>
      </c>
      <c r="J18" s="15" t="s">
        <v>80</v>
      </c>
      <c r="K18" s="16" t="s">
        <v>42</v>
      </c>
      <c r="L18" s="16">
        <v>100</v>
      </c>
      <c r="M18" s="16">
        <v>1500</v>
      </c>
      <c r="N18" s="88"/>
      <c r="O18" s="15" t="s">
        <v>32</v>
      </c>
      <c r="P18" s="15" t="s">
        <v>33</v>
      </c>
      <c r="Q18" s="16" t="s">
        <v>34</v>
      </c>
      <c r="R18" s="16">
        <v>48</v>
      </c>
      <c r="S18" s="16">
        <v>480</v>
      </c>
      <c r="T18" s="88"/>
      <c r="U18" s="15" t="s">
        <v>32</v>
      </c>
      <c r="V18" s="15" t="s">
        <v>33</v>
      </c>
      <c r="W18" s="16" t="s">
        <v>42</v>
      </c>
      <c r="X18" s="16">
        <v>48</v>
      </c>
      <c r="Y18" s="16">
        <v>720</v>
      </c>
      <c r="Z18" s="88"/>
      <c r="AA18" s="15" t="s">
        <v>70</v>
      </c>
      <c r="AB18" s="15" t="s">
        <v>40</v>
      </c>
      <c r="AC18" s="16" t="s">
        <v>42</v>
      </c>
      <c r="AD18" s="16">
        <v>206</v>
      </c>
      <c r="AE18" s="16">
        <v>3090</v>
      </c>
    </row>
    <row r="19" spans="1:34" s="6" customFormat="1" ht="57.95" customHeight="1">
      <c r="A19" s="90"/>
      <c r="B19" s="88"/>
      <c r="C19" s="15" t="s">
        <v>32</v>
      </c>
      <c r="D19" s="15" t="s">
        <v>33</v>
      </c>
      <c r="E19" s="16" t="s">
        <v>89</v>
      </c>
      <c r="F19" s="16">
        <v>48</v>
      </c>
      <c r="G19" s="16">
        <v>240</v>
      </c>
      <c r="H19" s="88"/>
      <c r="I19" s="15" t="s">
        <v>32</v>
      </c>
      <c r="J19" s="15" t="s">
        <v>33</v>
      </c>
      <c r="K19" s="16" t="s">
        <v>34</v>
      </c>
      <c r="L19" s="16">
        <v>48</v>
      </c>
      <c r="M19" s="16">
        <v>480</v>
      </c>
      <c r="N19" s="88"/>
      <c r="O19" s="15" t="s">
        <v>87</v>
      </c>
      <c r="P19" s="15" t="s">
        <v>88</v>
      </c>
      <c r="Q19" s="16" t="s">
        <v>34</v>
      </c>
      <c r="R19" s="16">
        <v>115</v>
      </c>
      <c r="S19" s="16">
        <v>1150</v>
      </c>
      <c r="T19" s="88"/>
      <c r="U19" s="15" t="s">
        <v>178</v>
      </c>
      <c r="V19" s="15" t="s">
        <v>60</v>
      </c>
      <c r="W19" s="16" t="s">
        <v>42</v>
      </c>
      <c r="X19" s="16">
        <v>275</v>
      </c>
      <c r="Y19" s="16">
        <v>4125</v>
      </c>
      <c r="Z19" s="88"/>
      <c r="AA19" s="15" t="s">
        <v>43</v>
      </c>
      <c r="AB19" s="15" t="s">
        <v>35</v>
      </c>
      <c r="AC19" s="16" t="s">
        <v>36</v>
      </c>
      <c r="AD19" s="16">
        <v>178</v>
      </c>
      <c r="AE19" s="16">
        <v>267</v>
      </c>
    </row>
    <row r="20" spans="1:34" s="6" customFormat="1" ht="57.95" customHeight="1">
      <c r="A20" s="90"/>
      <c r="B20" s="88"/>
      <c r="C20" s="15" t="s">
        <v>29</v>
      </c>
      <c r="D20" s="15" t="s">
        <v>30</v>
      </c>
      <c r="E20" s="16" t="s">
        <v>31</v>
      </c>
      <c r="F20" s="16">
        <v>61</v>
      </c>
      <c r="G20" s="16">
        <v>122</v>
      </c>
      <c r="H20" s="88"/>
      <c r="I20" s="15" t="s">
        <v>131</v>
      </c>
      <c r="J20" s="15" t="s">
        <v>113</v>
      </c>
      <c r="K20" s="16" t="s">
        <v>132</v>
      </c>
      <c r="L20" s="16">
        <v>789</v>
      </c>
      <c r="M20" s="16">
        <v>3156</v>
      </c>
      <c r="N20" s="88"/>
      <c r="O20" s="15" t="s">
        <v>43</v>
      </c>
      <c r="P20" s="15" t="s">
        <v>35</v>
      </c>
      <c r="Q20" s="16" t="s">
        <v>36</v>
      </c>
      <c r="R20" s="16">
        <v>178</v>
      </c>
      <c r="S20" s="16">
        <v>267</v>
      </c>
      <c r="T20" s="88"/>
      <c r="U20" s="15" t="s">
        <v>43</v>
      </c>
      <c r="V20" s="15" t="s">
        <v>35</v>
      </c>
      <c r="W20" s="16" t="s">
        <v>36</v>
      </c>
      <c r="X20" s="16">
        <v>178</v>
      </c>
      <c r="Y20" s="16">
        <v>267</v>
      </c>
      <c r="Z20" s="88"/>
      <c r="AA20" s="30"/>
      <c r="AB20" s="30"/>
      <c r="AC20" s="30"/>
      <c r="AD20" s="30"/>
      <c r="AE20" s="30"/>
    </row>
    <row r="21" spans="1:34" s="6" customFormat="1" ht="57.95" customHeight="1">
      <c r="A21" s="90"/>
      <c r="B21" s="88"/>
      <c r="C21" s="30"/>
      <c r="D21" s="30"/>
      <c r="E21" s="30"/>
      <c r="F21" s="30"/>
      <c r="G21" s="30"/>
      <c r="H21" s="88"/>
      <c r="I21" s="15" t="s">
        <v>129</v>
      </c>
      <c r="J21" s="15" t="s">
        <v>63</v>
      </c>
      <c r="K21" s="16" t="s">
        <v>130</v>
      </c>
      <c r="L21" s="16">
        <v>158</v>
      </c>
      <c r="M21" s="16">
        <v>316</v>
      </c>
      <c r="N21" s="88"/>
      <c r="O21" s="30"/>
      <c r="P21" s="30"/>
      <c r="Q21" s="30"/>
      <c r="R21" s="30"/>
      <c r="S21" s="30"/>
      <c r="T21" s="88"/>
      <c r="U21" s="30"/>
      <c r="V21" s="30"/>
      <c r="W21" s="30"/>
      <c r="X21" s="30"/>
      <c r="Y21" s="30"/>
      <c r="Z21" s="88"/>
      <c r="AA21" s="30"/>
      <c r="AB21" s="30"/>
      <c r="AC21" s="30"/>
      <c r="AD21" s="30"/>
      <c r="AE21" s="30"/>
    </row>
    <row r="22" spans="1:34" s="6" customFormat="1" ht="57.95" customHeight="1">
      <c r="A22" s="89" t="s">
        <v>22</v>
      </c>
      <c r="B22" s="91" t="s">
        <v>24</v>
      </c>
      <c r="C22" s="15" t="s">
        <v>204</v>
      </c>
      <c r="D22" s="15" t="s">
        <v>92</v>
      </c>
      <c r="E22" s="16" t="s">
        <v>86</v>
      </c>
      <c r="F22" s="16">
        <v>65</v>
      </c>
      <c r="G22" s="16">
        <v>9100</v>
      </c>
      <c r="H22" s="91" t="s">
        <v>23</v>
      </c>
      <c r="I22" s="15" t="s">
        <v>61</v>
      </c>
      <c r="J22" s="15" t="s">
        <v>35</v>
      </c>
      <c r="K22" s="16" t="s">
        <v>36</v>
      </c>
      <c r="L22" s="16">
        <v>100</v>
      </c>
      <c r="M22" s="16">
        <v>150</v>
      </c>
      <c r="N22" s="91" t="s">
        <v>23</v>
      </c>
      <c r="O22" s="15" t="s">
        <v>61</v>
      </c>
      <c r="P22" s="15" t="s">
        <v>35</v>
      </c>
      <c r="Q22" s="16" t="s">
        <v>36</v>
      </c>
      <c r="R22" s="16">
        <v>100</v>
      </c>
      <c r="S22" s="16">
        <v>150</v>
      </c>
      <c r="T22" s="87"/>
      <c r="U22" s="30"/>
      <c r="V22" s="30"/>
      <c r="W22" s="30"/>
      <c r="X22" s="30"/>
      <c r="Y22" s="30"/>
      <c r="Z22" s="91" t="s">
        <v>23</v>
      </c>
      <c r="AA22" s="15" t="s">
        <v>61</v>
      </c>
      <c r="AB22" s="15" t="s">
        <v>35</v>
      </c>
      <c r="AC22" s="16" t="s">
        <v>36</v>
      </c>
      <c r="AD22" s="16">
        <v>100</v>
      </c>
      <c r="AE22" s="16">
        <v>150</v>
      </c>
    </row>
    <row r="23" spans="1:34" s="6" customFormat="1" ht="57.95" customHeight="1">
      <c r="A23" s="90"/>
      <c r="B23" s="92"/>
      <c r="C23" s="15" t="s">
        <v>61</v>
      </c>
      <c r="D23" s="15" t="s">
        <v>35</v>
      </c>
      <c r="E23" s="16" t="s">
        <v>36</v>
      </c>
      <c r="F23" s="16">
        <v>100</v>
      </c>
      <c r="G23" s="16">
        <v>150</v>
      </c>
      <c r="H23" s="92"/>
      <c r="I23" s="24" t="s">
        <v>75</v>
      </c>
      <c r="J23" s="24" t="s">
        <v>73</v>
      </c>
      <c r="K23" s="33" t="s">
        <v>74</v>
      </c>
      <c r="L23" s="23"/>
      <c r="M23" s="23"/>
      <c r="N23" s="92"/>
      <c r="O23" s="25" t="s">
        <v>168</v>
      </c>
      <c r="P23" s="25" t="s">
        <v>28</v>
      </c>
      <c r="Q23" s="33" t="s">
        <v>74</v>
      </c>
      <c r="R23" s="16"/>
      <c r="S23" s="16"/>
      <c r="T23" s="88"/>
      <c r="U23" s="30"/>
      <c r="V23" s="30"/>
      <c r="W23" s="30"/>
      <c r="X23" s="30"/>
      <c r="Y23" s="30"/>
      <c r="Z23" s="92"/>
      <c r="AA23" s="24" t="s">
        <v>139</v>
      </c>
      <c r="AB23" s="24" t="s">
        <v>73</v>
      </c>
      <c r="AC23" s="33" t="s">
        <v>74</v>
      </c>
      <c r="AD23" s="23"/>
      <c r="AE23" s="23"/>
    </row>
    <row r="24" spans="1:34" s="6" customFormat="1" ht="57.95" customHeight="1">
      <c r="A24" s="89" t="s">
        <v>163</v>
      </c>
      <c r="B24" s="87" t="s">
        <v>145</v>
      </c>
      <c r="C24" s="15" t="s">
        <v>206</v>
      </c>
      <c r="D24" s="15" t="s">
        <v>50</v>
      </c>
      <c r="E24" s="16" t="s">
        <v>105</v>
      </c>
      <c r="F24" s="16">
        <v>70</v>
      </c>
      <c r="G24" s="16">
        <v>1750</v>
      </c>
      <c r="H24" s="87" t="s">
        <v>147</v>
      </c>
      <c r="I24" s="15" t="s">
        <v>45</v>
      </c>
      <c r="J24" s="15" t="s">
        <v>46</v>
      </c>
      <c r="K24" s="16" t="s">
        <v>82</v>
      </c>
      <c r="L24" s="16">
        <v>38</v>
      </c>
      <c r="M24" s="16">
        <v>1710</v>
      </c>
      <c r="N24" s="87" t="s">
        <v>189</v>
      </c>
      <c r="O24" s="15" t="s">
        <v>179</v>
      </c>
      <c r="P24" s="15" t="s">
        <v>180</v>
      </c>
      <c r="Q24" s="16" t="s">
        <v>181</v>
      </c>
      <c r="R24" s="16">
        <v>22</v>
      </c>
      <c r="S24" s="16">
        <v>704</v>
      </c>
      <c r="T24" s="87" t="s">
        <v>152</v>
      </c>
      <c r="U24" s="15" t="s">
        <v>182</v>
      </c>
      <c r="V24" s="15" t="s">
        <v>183</v>
      </c>
      <c r="W24" s="16" t="s">
        <v>184</v>
      </c>
      <c r="X24" s="16">
        <v>186</v>
      </c>
      <c r="Y24" s="16">
        <v>15159</v>
      </c>
      <c r="Z24" s="87" t="s">
        <v>155</v>
      </c>
      <c r="AA24" s="15" t="s">
        <v>190</v>
      </c>
      <c r="AB24" s="15" t="s">
        <v>93</v>
      </c>
      <c r="AC24" s="16" t="s">
        <v>85</v>
      </c>
      <c r="AD24" s="16">
        <v>160</v>
      </c>
      <c r="AE24" s="16">
        <v>4800</v>
      </c>
    </row>
    <row r="25" spans="1:34" s="6" customFormat="1" ht="57.95" customHeight="1">
      <c r="A25" s="90"/>
      <c r="B25" s="88"/>
      <c r="C25" s="15" t="s">
        <v>117</v>
      </c>
      <c r="D25" s="15" t="s">
        <v>134</v>
      </c>
      <c r="E25" s="16" t="s">
        <v>64</v>
      </c>
      <c r="F25" s="16">
        <v>203</v>
      </c>
      <c r="G25" s="16">
        <v>3654</v>
      </c>
      <c r="H25" s="88"/>
      <c r="I25" s="15" t="s">
        <v>128</v>
      </c>
      <c r="J25" s="15" t="s">
        <v>90</v>
      </c>
      <c r="K25" s="16" t="s">
        <v>64</v>
      </c>
      <c r="L25" s="16">
        <v>145</v>
      </c>
      <c r="M25" s="16">
        <v>2610</v>
      </c>
      <c r="N25" s="88"/>
      <c r="O25" s="15" t="s">
        <v>185</v>
      </c>
      <c r="P25" s="15" t="s">
        <v>180</v>
      </c>
      <c r="Q25" s="16" t="s">
        <v>34</v>
      </c>
      <c r="R25" s="16">
        <v>55</v>
      </c>
      <c r="S25" s="16">
        <v>550</v>
      </c>
      <c r="T25" s="88"/>
      <c r="U25" s="30"/>
      <c r="V25" s="30"/>
      <c r="W25" s="30"/>
      <c r="X25" s="30"/>
      <c r="Y25" s="30"/>
      <c r="Z25" s="88"/>
      <c r="AA25" s="15" t="s">
        <v>66</v>
      </c>
      <c r="AB25" s="15" t="s">
        <v>37</v>
      </c>
      <c r="AC25" s="16" t="s">
        <v>62</v>
      </c>
      <c r="AD25" s="16">
        <v>960</v>
      </c>
      <c r="AE25" s="16">
        <v>1920</v>
      </c>
    </row>
    <row r="26" spans="1:34" s="6" customFormat="1" ht="57.95" customHeight="1">
      <c r="A26" s="90"/>
      <c r="B26" s="88"/>
      <c r="C26" s="15" t="s">
        <v>207</v>
      </c>
      <c r="D26" s="15" t="s">
        <v>106</v>
      </c>
      <c r="E26" s="16" t="s">
        <v>53</v>
      </c>
      <c r="F26" s="16">
        <v>390</v>
      </c>
      <c r="G26" s="16">
        <v>1560</v>
      </c>
      <c r="H26" s="88"/>
      <c r="I26" s="15" t="s">
        <v>61</v>
      </c>
      <c r="J26" s="15" t="s">
        <v>35</v>
      </c>
      <c r="K26" s="16" t="s">
        <v>36</v>
      </c>
      <c r="L26" s="16">
        <v>100</v>
      </c>
      <c r="M26" s="16">
        <v>150</v>
      </c>
      <c r="N26" s="88"/>
      <c r="O26" s="15" t="s">
        <v>61</v>
      </c>
      <c r="P26" s="15" t="s">
        <v>35</v>
      </c>
      <c r="Q26" s="16" t="s">
        <v>36</v>
      </c>
      <c r="R26" s="16">
        <v>100</v>
      </c>
      <c r="S26" s="16">
        <v>150</v>
      </c>
      <c r="T26" s="88"/>
      <c r="U26" s="30"/>
      <c r="V26" s="30"/>
      <c r="W26" s="30"/>
      <c r="X26" s="30"/>
      <c r="Y26" s="30"/>
      <c r="Z26" s="88"/>
      <c r="AA26" s="30"/>
      <c r="AB26" s="30"/>
      <c r="AC26" s="30"/>
      <c r="AD26" s="30"/>
      <c r="AE26" s="30"/>
    </row>
    <row r="27" spans="1:34" s="6" customFormat="1" ht="57.95" customHeight="1">
      <c r="A27" s="90"/>
      <c r="B27" s="88"/>
      <c r="C27" s="15" t="s">
        <v>61</v>
      </c>
      <c r="D27" s="15" t="s">
        <v>35</v>
      </c>
      <c r="E27" s="16" t="s">
        <v>36</v>
      </c>
      <c r="F27" s="16">
        <v>100</v>
      </c>
      <c r="G27" s="16">
        <v>150</v>
      </c>
      <c r="H27" s="88"/>
      <c r="I27" s="30"/>
      <c r="J27" s="30"/>
      <c r="K27" s="30"/>
      <c r="L27" s="30"/>
      <c r="M27" s="30"/>
      <c r="N27" s="88"/>
      <c r="O27" s="15" t="s">
        <v>187</v>
      </c>
      <c r="P27" s="15" t="s">
        <v>160</v>
      </c>
      <c r="Q27" s="16" t="s">
        <v>112</v>
      </c>
      <c r="R27" s="16">
        <v>105</v>
      </c>
      <c r="S27" s="16">
        <v>126</v>
      </c>
      <c r="T27" s="88"/>
      <c r="U27" s="30"/>
      <c r="V27" s="30"/>
      <c r="W27" s="30"/>
      <c r="X27" s="30"/>
      <c r="Y27" s="30"/>
      <c r="Z27" s="88"/>
      <c r="AA27" s="30"/>
      <c r="AB27" s="30"/>
      <c r="AC27" s="30"/>
      <c r="AD27" s="30"/>
      <c r="AE27" s="30"/>
    </row>
    <row r="28" spans="1:34" s="6" customFormat="1" ht="50.1" customHeight="1">
      <c r="A28" s="50" t="s">
        <v>67</v>
      </c>
      <c r="B28" s="14"/>
      <c r="C28" s="30"/>
      <c r="D28" s="30"/>
      <c r="E28" s="30"/>
      <c r="F28" s="30"/>
      <c r="G28" s="30"/>
      <c r="H28" s="14" t="s">
        <v>67</v>
      </c>
      <c r="I28" s="15" t="s">
        <v>209</v>
      </c>
      <c r="J28" s="15" t="s">
        <v>104</v>
      </c>
      <c r="K28" s="40">
        <v>1628</v>
      </c>
      <c r="L28" s="16">
        <v>12</v>
      </c>
      <c r="M28" s="16">
        <f>K28*L28</f>
        <v>19536</v>
      </c>
      <c r="N28" s="14" t="s">
        <v>114</v>
      </c>
      <c r="O28" s="15" t="s">
        <v>115</v>
      </c>
      <c r="P28" s="15" t="s">
        <v>116</v>
      </c>
      <c r="Q28" s="57">
        <v>1630</v>
      </c>
      <c r="R28" s="16">
        <v>17.5</v>
      </c>
      <c r="S28" s="16">
        <f>R28*Q28</f>
        <v>28525</v>
      </c>
      <c r="T28" s="14" t="s">
        <v>67</v>
      </c>
      <c r="U28" s="15" t="s">
        <v>210</v>
      </c>
      <c r="V28" s="15" t="s">
        <v>104</v>
      </c>
      <c r="W28" s="40">
        <v>1628</v>
      </c>
      <c r="X28" s="16">
        <v>15</v>
      </c>
      <c r="Y28" s="16">
        <f>W28*X28</f>
        <v>24420</v>
      </c>
      <c r="Z28" s="14"/>
      <c r="AA28" s="30"/>
      <c r="AB28" s="30"/>
      <c r="AC28" s="30"/>
      <c r="AD28" s="30"/>
      <c r="AE28" s="30"/>
    </row>
    <row r="29" spans="1:34" s="8" customFormat="1" ht="25.35" customHeight="1">
      <c r="A29" s="97" t="s">
        <v>10</v>
      </c>
      <c r="B29" s="100"/>
      <c r="C29" s="95" t="s">
        <v>11</v>
      </c>
      <c r="D29" s="96"/>
      <c r="E29" s="36">
        <v>6.4</v>
      </c>
      <c r="F29" s="37"/>
      <c r="G29" s="37"/>
      <c r="H29" s="100"/>
      <c r="I29" s="95" t="s">
        <v>11</v>
      </c>
      <c r="J29" s="96"/>
      <c r="K29" s="38">
        <v>6.3</v>
      </c>
      <c r="L29" s="37"/>
      <c r="M29" s="37"/>
      <c r="N29" s="100"/>
      <c r="O29" s="95" t="s">
        <v>11</v>
      </c>
      <c r="P29" s="96"/>
      <c r="Q29" s="38">
        <v>5.8</v>
      </c>
      <c r="R29" s="21"/>
      <c r="S29" s="21"/>
      <c r="T29" s="100"/>
      <c r="U29" s="95" t="s">
        <v>11</v>
      </c>
      <c r="V29" s="96"/>
      <c r="W29" s="38">
        <v>6.5</v>
      </c>
      <c r="X29" s="21"/>
      <c r="Y29" s="21"/>
      <c r="Z29" s="100"/>
      <c r="AA29" s="95" t="s">
        <v>11</v>
      </c>
      <c r="AB29" s="96"/>
      <c r="AC29" s="38">
        <v>6.2</v>
      </c>
      <c r="AD29" s="21"/>
      <c r="AE29" s="21"/>
      <c r="AF29" s="93"/>
      <c r="AG29" s="94"/>
      <c r="AH29" s="94"/>
    </row>
    <row r="30" spans="1:34" s="8" customFormat="1" ht="25.35" customHeight="1">
      <c r="A30" s="98"/>
      <c r="B30" s="101"/>
      <c r="C30" s="95" t="s">
        <v>12</v>
      </c>
      <c r="D30" s="96"/>
      <c r="E30" s="36">
        <v>2.5</v>
      </c>
      <c r="F30" s="37"/>
      <c r="G30" s="37"/>
      <c r="H30" s="101"/>
      <c r="I30" s="95" t="s">
        <v>12</v>
      </c>
      <c r="J30" s="96"/>
      <c r="K30" s="38">
        <v>2.1</v>
      </c>
      <c r="L30" s="37"/>
      <c r="M30" s="37"/>
      <c r="N30" s="101"/>
      <c r="O30" s="95" t="s">
        <v>12</v>
      </c>
      <c r="P30" s="96"/>
      <c r="Q30" s="38">
        <v>2.2999999999999998</v>
      </c>
      <c r="R30" s="21"/>
      <c r="S30" s="21"/>
      <c r="T30" s="101"/>
      <c r="U30" s="95" t="s">
        <v>12</v>
      </c>
      <c r="V30" s="96"/>
      <c r="W30" s="38">
        <v>2.8</v>
      </c>
      <c r="X30" s="21"/>
      <c r="Y30" s="21"/>
      <c r="Z30" s="101"/>
      <c r="AA30" s="95" t="s">
        <v>12</v>
      </c>
      <c r="AB30" s="96"/>
      <c r="AC30" s="38">
        <v>2.1</v>
      </c>
      <c r="AD30" s="21"/>
      <c r="AE30" s="21"/>
      <c r="AF30" s="93"/>
      <c r="AG30" s="94"/>
      <c r="AH30" s="94"/>
    </row>
    <row r="31" spans="1:34" s="8" customFormat="1" ht="25.35" customHeight="1">
      <c r="A31" s="98"/>
      <c r="B31" s="101"/>
      <c r="C31" s="95" t="s">
        <v>13</v>
      </c>
      <c r="D31" s="96"/>
      <c r="E31" s="36">
        <v>1.8</v>
      </c>
      <c r="F31" s="37"/>
      <c r="G31" s="37"/>
      <c r="H31" s="101"/>
      <c r="I31" s="95" t="s">
        <v>13</v>
      </c>
      <c r="J31" s="96"/>
      <c r="K31" s="38">
        <v>1.5</v>
      </c>
      <c r="L31" s="37"/>
      <c r="M31" s="37"/>
      <c r="N31" s="101"/>
      <c r="O31" s="95" t="s">
        <v>13</v>
      </c>
      <c r="P31" s="96"/>
      <c r="Q31" s="38">
        <v>2.1</v>
      </c>
      <c r="R31" s="21"/>
      <c r="S31" s="21"/>
      <c r="T31" s="101"/>
      <c r="U31" s="95" t="s">
        <v>13</v>
      </c>
      <c r="V31" s="96"/>
      <c r="W31" s="38">
        <v>1</v>
      </c>
      <c r="X31" s="21"/>
      <c r="Y31" s="21"/>
      <c r="Z31" s="101"/>
      <c r="AA31" s="95" t="s">
        <v>13</v>
      </c>
      <c r="AB31" s="96"/>
      <c r="AC31" s="38">
        <v>1.9</v>
      </c>
      <c r="AD31" s="21"/>
      <c r="AE31" s="21"/>
    </row>
    <row r="32" spans="1:34" s="8" customFormat="1" ht="25.35" customHeight="1">
      <c r="A32" s="98"/>
      <c r="B32" s="101"/>
      <c r="C32" s="95" t="s">
        <v>14</v>
      </c>
      <c r="D32" s="96"/>
      <c r="E32" s="36"/>
      <c r="F32" s="37"/>
      <c r="G32" s="37"/>
      <c r="H32" s="101"/>
      <c r="I32" s="95" t="s">
        <v>14</v>
      </c>
      <c r="J32" s="96"/>
      <c r="K32" s="38">
        <v>1</v>
      </c>
      <c r="L32" s="37"/>
      <c r="M32" s="37"/>
      <c r="N32" s="101"/>
      <c r="O32" s="95" t="s">
        <v>14</v>
      </c>
      <c r="P32" s="96"/>
      <c r="Q32" s="38"/>
      <c r="R32" s="21"/>
      <c r="S32" s="21"/>
      <c r="T32" s="101"/>
      <c r="U32" s="95" t="s">
        <v>14</v>
      </c>
      <c r="V32" s="96"/>
      <c r="W32" s="38">
        <v>1</v>
      </c>
      <c r="X32" s="21"/>
      <c r="Y32" s="21"/>
      <c r="Z32" s="101"/>
      <c r="AA32" s="95" t="s">
        <v>14</v>
      </c>
      <c r="AB32" s="96"/>
      <c r="AC32" s="38"/>
      <c r="AD32" s="21"/>
      <c r="AE32" s="21"/>
    </row>
    <row r="33" spans="1:31" s="8" customFormat="1" ht="25.35" customHeight="1">
      <c r="A33" s="98"/>
      <c r="B33" s="101"/>
      <c r="C33" s="95" t="s">
        <v>15</v>
      </c>
      <c r="D33" s="96"/>
      <c r="E33" s="36"/>
      <c r="F33" s="37"/>
      <c r="G33" s="37"/>
      <c r="H33" s="101"/>
      <c r="I33" s="95" t="s">
        <v>15</v>
      </c>
      <c r="J33" s="96"/>
      <c r="K33" s="36">
        <v>0.2</v>
      </c>
      <c r="L33" s="37"/>
      <c r="M33" s="37"/>
      <c r="N33" s="101"/>
      <c r="O33" s="95" t="s">
        <v>15</v>
      </c>
      <c r="P33" s="96"/>
      <c r="Q33" s="38">
        <v>1</v>
      </c>
      <c r="R33" s="21"/>
      <c r="S33" s="21"/>
      <c r="T33" s="101"/>
      <c r="U33" s="95" t="s">
        <v>15</v>
      </c>
      <c r="V33" s="96"/>
      <c r="W33" s="38"/>
      <c r="X33" s="21"/>
      <c r="Y33" s="21"/>
      <c r="Z33" s="101"/>
      <c r="AA33" s="95" t="s">
        <v>15</v>
      </c>
      <c r="AB33" s="96"/>
      <c r="AC33" s="38"/>
      <c r="AD33" s="21"/>
      <c r="AE33" s="21"/>
    </row>
    <row r="34" spans="1:31" s="8" customFormat="1" ht="25.35" customHeight="1">
      <c r="A34" s="98"/>
      <c r="B34" s="101"/>
      <c r="C34" s="95" t="s">
        <v>16</v>
      </c>
      <c r="D34" s="96"/>
      <c r="E34" s="38">
        <v>3</v>
      </c>
      <c r="F34" s="37"/>
      <c r="G34" s="37"/>
      <c r="H34" s="101"/>
      <c r="I34" s="95" t="s">
        <v>16</v>
      </c>
      <c r="J34" s="96"/>
      <c r="K34" s="38">
        <v>3</v>
      </c>
      <c r="L34" s="37"/>
      <c r="M34" s="37"/>
      <c r="N34" s="101"/>
      <c r="O34" s="95" t="s">
        <v>16</v>
      </c>
      <c r="P34" s="96"/>
      <c r="Q34" s="38">
        <v>3</v>
      </c>
      <c r="R34" s="21"/>
      <c r="S34" s="21"/>
      <c r="T34" s="101"/>
      <c r="U34" s="95" t="s">
        <v>16</v>
      </c>
      <c r="V34" s="96"/>
      <c r="W34" s="38">
        <v>3</v>
      </c>
      <c r="X34" s="21"/>
      <c r="Y34" s="21"/>
      <c r="Z34" s="101"/>
      <c r="AA34" s="95" t="s">
        <v>16</v>
      </c>
      <c r="AB34" s="96"/>
      <c r="AC34" s="38">
        <v>2.5</v>
      </c>
      <c r="AD34" s="21"/>
      <c r="AE34" s="21"/>
    </row>
    <row r="35" spans="1:31" s="8" customFormat="1" ht="30" customHeight="1">
      <c r="A35" s="99"/>
      <c r="B35" s="102"/>
      <c r="C35" s="95" t="s">
        <v>17</v>
      </c>
      <c r="D35" s="96"/>
      <c r="E35" s="39">
        <f>E29*70+E30*75+E31*25+E32*60+E34*45+E33*150</f>
        <v>815.5</v>
      </c>
      <c r="F35" s="37"/>
      <c r="G35" s="37"/>
      <c r="H35" s="102"/>
      <c r="I35" s="95" t="s">
        <v>17</v>
      </c>
      <c r="J35" s="96"/>
      <c r="K35" s="39">
        <f>K29*70+K30*75+K31*25+K32*60+K34*45+K33*150</f>
        <v>861</v>
      </c>
      <c r="L35" s="37"/>
      <c r="M35" s="37"/>
      <c r="N35" s="102"/>
      <c r="O35" s="95" t="s">
        <v>17</v>
      </c>
      <c r="P35" s="96"/>
      <c r="Q35" s="39">
        <f>Q29*70+Q30*75+Q31*25+Q32*150+Q34*45+Q33*132.2</f>
        <v>898.2</v>
      </c>
      <c r="R35" s="37"/>
      <c r="S35" s="37"/>
      <c r="T35" s="102"/>
      <c r="U35" s="95" t="s">
        <v>17</v>
      </c>
      <c r="V35" s="96"/>
      <c r="W35" s="39">
        <f>W29*70+W30*75+W31*25+W32*60+W34*45</f>
        <v>885</v>
      </c>
      <c r="X35" s="37"/>
      <c r="Y35" s="37"/>
      <c r="Z35" s="102"/>
      <c r="AA35" s="95" t="s">
        <v>17</v>
      </c>
      <c r="AB35" s="96"/>
      <c r="AC35" s="39">
        <f>AC29*70+AC30*75+AC31*25+AC32*60+AC34*45+70</f>
        <v>821.5</v>
      </c>
      <c r="AD35" s="37"/>
      <c r="AE35" s="37"/>
    </row>
    <row r="36" spans="1:31" s="8" customFormat="1" ht="47.25" customHeight="1">
      <c r="A36" s="104" t="s">
        <v>18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</row>
    <row r="37" spans="1:31" s="10" customFormat="1" ht="30" customHeight="1">
      <c r="A37" s="103" t="s">
        <v>211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9"/>
      <c r="AE37" s="9"/>
    </row>
    <row r="38" spans="1:31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1"/>
      <c r="R38" s="9"/>
      <c r="S38" s="9"/>
      <c r="T38" s="9"/>
      <c r="U38" s="9"/>
      <c r="V38" s="9"/>
      <c r="W38" s="11"/>
      <c r="X38" s="9"/>
      <c r="Y38" s="9"/>
      <c r="Z38" s="9"/>
      <c r="AA38" s="9"/>
      <c r="AB38" s="9"/>
      <c r="AC38" s="11"/>
      <c r="AD38" s="9"/>
      <c r="AE38" s="9"/>
    </row>
    <row r="39" spans="1:31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1"/>
      <c r="R39" s="9"/>
      <c r="S39" s="9"/>
      <c r="T39" s="9"/>
      <c r="U39" s="9"/>
      <c r="V39" s="9"/>
      <c r="W39" s="11"/>
      <c r="X39" s="9"/>
      <c r="Y39" s="9"/>
      <c r="Z39" s="9"/>
      <c r="AA39" s="9"/>
      <c r="AB39" s="9"/>
      <c r="AC39" s="11"/>
      <c r="AD39" s="9"/>
      <c r="AE39" s="9"/>
    </row>
    <row r="40" spans="1:31" ht="30" customHeight="1"/>
    <row r="41" spans="1:31" ht="30" customHeight="1"/>
    <row r="42" spans="1:31" ht="30" customHeight="1"/>
  </sheetData>
  <mergeCells count="110">
    <mergeCell ref="A37:AC37"/>
    <mergeCell ref="C35:D35"/>
    <mergeCell ref="I35:J35"/>
    <mergeCell ref="O35:P35"/>
    <mergeCell ref="U35:V35"/>
    <mergeCell ref="AA35:AB35"/>
    <mergeCell ref="A36:AE36"/>
    <mergeCell ref="C33:D33"/>
    <mergeCell ref="I33:J33"/>
    <mergeCell ref="O33:P33"/>
    <mergeCell ref="U33:V33"/>
    <mergeCell ref="AA33:AB33"/>
    <mergeCell ref="C34:D34"/>
    <mergeCell ref="I34:J34"/>
    <mergeCell ref="O34:P34"/>
    <mergeCell ref="U34:V34"/>
    <mergeCell ref="AA34:AB34"/>
    <mergeCell ref="U31:V31"/>
    <mergeCell ref="AA31:AB31"/>
    <mergeCell ref="C32:D32"/>
    <mergeCell ref="I32:J32"/>
    <mergeCell ref="O32:P32"/>
    <mergeCell ref="U32:V32"/>
    <mergeCell ref="AA32:AB32"/>
    <mergeCell ref="O29:P29"/>
    <mergeCell ref="T29:T35"/>
    <mergeCell ref="U29:V29"/>
    <mergeCell ref="Z29:Z35"/>
    <mergeCell ref="AA29:AB29"/>
    <mergeCell ref="O31:P31"/>
    <mergeCell ref="A29:A35"/>
    <mergeCell ref="B29:B35"/>
    <mergeCell ref="C29:D29"/>
    <mergeCell ref="H29:H35"/>
    <mergeCell ref="I29:J29"/>
    <mergeCell ref="N29:N35"/>
    <mergeCell ref="C30:D30"/>
    <mergeCell ref="I30:J30"/>
    <mergeCell ref="C31:D31"/>
    <mergeCell ref="I31:J31"/>
    <mergeCell ref="A24:A27"/>
    <mergeCell ref="B24:B27"/>
    <mergeCell ref="H24:H27"/>
    <mergeCell ref="N24:N27"/>
    <mergeCell ref="T24:T27"/>
    <mergeCell ref="Z24:Z27"/>
    <mergeCell ref="AF29:AH30"/>
    <mergeCell ref="O30:P30"/>
    <mergeCell ref="U30:V30"/>
    <mergeCell ref="AA30:AB30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="40" zoomScaleNormal="40" zoomScaleSheetLayoutView="50" workbookViewId="0">
      <selection activeCell="AF27" sqref="AF27:AH28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hidden="1" customWidth="1"/>
    <col min="19" max="19" width="15.625" style="13" hidden="1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73" t="s">
        <v>192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4" ht="60" customHeight="1">
      <c r="A2" s="17" t="s">
        <v>0</v>
      </c>
      <c r="B2" s="74">
        <v>45068</v>
      </c>
      <c r="C2" s="74"/>
      <c r="D2" s="74"/>
      <c r="E2" s="74"/>
      <c r="F2" s="74"/>
      <c r="G2" s="74"/>
      <c r="H2" s="75">
        <f>B2+1</f>
        <v>45069</v>
      </c>
      <c r="I2" s="75"/>
      <c r="J2" s="75"/>
      <c r="K2" s="75"/>
      <c r="L2" s="75"/>
      <c r="M2" s="75"/>
      <c r="N2" s="76">
        <f>H2+1</f>
        <v>45070</v>
      </c>
      <c r="O2" s="76"/>
      <c r="P2" s="76"/>
      <c r="Q2" s="76"/>
      <c r="R2" s="76"/>
      <c r="S2" s="76"/>
      <c r="T2" s="77">
        <f>N2+1</f>
        <v>45071</v>
      </c>
      <c r="U2" s="77"/>
      <c r="V2" s="77"/>
      <c r="W2" s="77"/>
      <c r="X2" s="77"/>
      <c r="Y2" s="77"/>
      <c r="Z2" s="78">
        <f>T2+1</f>
        <v>45072</v>
      </c>
      <c r="AA2" s="79"/>
      <c r="AB2" s="79"/>
      <c r="AC2" s="80"/>
      <c r="AD2" s="18"/>
      <c r="AE2" s="18"/>
    </row>
    <row r="3" spans="1:34" ht="60" customHeight="1">
      <c r="A3" s="19" t="s">
        <v>1</v>
      </c>
      <c r="B3" s="17"/>
      <c r="C3" s="69">
        <v>26</v>
      </c>
      <c r="D3" s="69"/>
      <c r="E3" s="69"/>
      <c r="F3" s="21"/>
      <c r="G3" s="21"/>
      <c r="H3" s="17"/>
      <c r="I3" s="69">
        <f>C3</f>
        <v>26</v>
      </c>
      <c r="J3" s="69"/>
      <c r="K3" s="69"/>
      <c r="L3" s="21"/>
      <c r="M3" s="21"/>
      <c r="N3" s="17"/>
      <c r="O3" s="69">
        <f>I3</f>
        <v>26</v>
      </c>
      <c r="P3" s="69"/>
      <c r="Q3" s="69"/>
      <c r="R3" s="21"/>
      <c r="S3" s="21"/>
      <c r="T3" s="17"/>
      <c r="U3" s="69">
        <f>O3</f>
        <v>26</v>
      </c>
      <c r="V3" s="69"/>
      <c r="W3" s="69"/>
      <c r="X3" s="21"/>
      <c r="Y3" s="21"/>
      <c r="Z3" s="17"/>
      <c r="AA3" s="69">
        <f>U3</f>
        <v>26</v>
      </c>
      <c r="AB3" s="69"/>
      <c r="AC3" s="69"/>
      <c r="AD3" s="21"/>
      <c r="AE3" s="21"/>
    </row>
    <row r="4" spans="1:34" ht="60" customHeight="1">
      <c r="A4" s="19"/>
      <c r="B4" s="17"/>
      <c r="C4" s="58" t="s">
        <v>2</v>
      </c>
      <c r="D4" s="58" t="s">
        <v>3</v>
      </c>
      <c r="E4" s="22" t="s">
        <v>4</v>
      </c>
      <c r="F4" s="19" t="s">
        <v>5</v>
      </c>
      <c r="G4" s="19" t="s">
        <v>6</v>
      </c>
      <c r="H4" s="17"/>
      <c r="I4" s="58" t="s">
        <v>2</v>
      </c>
      <c r="J4" s="58" t="s">
        <v>3</v>
      </c>
      <c r="K4" s="22" t="s">
        <v>4</v>
      </c>
      <c r="L4" s="19" t="s">
        <v>5</v>
      </c>
      <c r="M4" s="19" t="s">
        <v>6</v>
      </c>
      <c r="N4" s="17"/>
      <c r="O4" s="58" t="s">
        <v>2</v>
      </c>
      <c r="P4" s="58" t="s">
        <v>3</v>
      </c>
      <c r="Q4" s="22" t="s">
        <v>4</v>
      </c>
      <c r="R4" s="19" t="s">
        <v>5</v>
      </c>
      <c r="S4" s="19" t="s">
        <v>6</v>
      </c>
      <c r="T4" s="17"/>
      <c r="U4" s="58" t="s">
        <v>2</v>
      </c>
      <c r="V4" s="58" t="s">
        <v>3</v>
      </c>
      <c r="W4" s="22" t="s">
        <v>4</v>
      </c>
      <c r="X4" s="19" t="s">
        <v>5</v>
      </c>
      <c r="Y4" s="19" t="s">
        <v>6</v>
      </c>
      <c r="Z4" s="17"/>
      <c r="AA4" s="58" t="s">
        <v>2</v>
      </c>
      <c r="AB4" s="58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60" customHeight="1">
      <c r="A5" s="70" t="s">
        <v>7</v>
      </c>
      <c r="B5" s="71"/>
      <c r="C5" s="72" t="s">
        <v>158</v>
      </c>
      <c r="D5" s="72"/>
      <c r="E5" s="72"/>
      <c r="F5" s="72"/>
      <c r="G5" s="72"/>
      <c r="H5" s="71"/>
      <c r="I5" s="72" t="s">
        <v>122</v>
      </c>
      <c r="J5" s="106" t="s">
        <v>123</v>
      </c>
      <c r="K5" s="82"/>
      <c r="L5" s="82"/>
      <c r="M5" s="82"/>
      <c r="N5" s="71"/>
      <c r="O5" s="72" t="s">
        <v>27</v>
      </c>
      <c r="P5" s="72"/>
      <c r="Q5" s="72"/>
      <c r="R5" s="72"/>
      <c r="S5" s="72"/>
      <c r="T5" s="71"/>
      <c r="U5" s="72"/>
      <c r="V5" s="107"/>
      <c r="W5" s="72"/>
      <c r="X5" s="72"/>
      <c r="Y5" s="72"/>
      <c r="Z5" s="71"/>
      <c r="AA5" s="72" t="s">
        <v>27</v>
      </c>
      <c r="AB5" s="72"/>
      <c r="AC5" s="72"/>
      <c r="AD5" s="72"/>
      <c r="AE5" s="72"/>
    </row>
    <row r="6" spans="1:34" s="5" customFormat="1" ht="60" customHeight="1">
      <c r="A6" s="70"/>
      <c r="B6" s="71"/>
      <c r="C6" s="72"/>
      <c r="D6" s="72"/>
      <c r="E6" s="72"/>
      <c r="F6" s="72"/>
      <c r="G6" s="72"/>
      <c r="H6" s="71"/>
      <c r="I6" s="72"/>
      <c r="J6" s="106"/>
      <c r="K6" s="82"/>
      <c r="L6" s="82"/>
      <c r="M6" s="82"/>
      <c r="N6" s="71"/>
      <c r="O6" s="72"/>
      <c r="P6" s="72"/>
      <c r="Q6" s="72"/>
      <c r="R6" s="72"/>
      <c r="S6" s="72"/>
      <c r="T6" s="71"/>
      <c r="U6" s="72"/>
      <c r="V6" s="107"/>
      <c r="W6" s="72"/>
      <c r="X6" s="72"/>
      <c r="Y6" s="72"/>
      <c r="Z6" s="71"/>
      <c r="AA6" s="72"/>
      <c r="AB6" s="72"/>
      <c r="AC6" s="72"/>
      <c r="AD6" s="72"/>
      <c r="AE6" s="72"/>
    </row>
    <row r="7" spans="1:34" s="6" customFormat="1" ht="60" customHeight="1">
      <c r="A7" s="89" t="s">
        <v>20</v>
      </c>
      <c r="B7" s="85" t="s">
        <v>193</v>
      </c>
      <c r="C7" s="59" t="s">
        <v>77</v>
      </c>
      <c r="D7" s="60" t="s">
        <v>78</v>
      </c>
      <c r="E7" s="61">
        <v>2</v>
      </c>
      <c r="F7" s="52">
        <v>32</v>
      </c>
      <c r="G7" s="52">
        <f>F7*E7</f>
        <v>64</v>
      </c>
      <c r="H7" s="85" t="s">
        <v>146</v>
      </c>
      <c r="I7" s="42" t="s">
        <v>188</v>
      </c>
      <c r="J7" s="51" t="s">
        <v>38</v>
      </c>
      <c r="K7" s="23"/>
      <c r="L7" s="23"/>
      <c r="M7" s="23"/>
      <c r="N7" s="85" t="s">
        <v>148</v>
      </c>
      <c r="O7" s="59" t="s">
        <v>141</v>
      </c>
      <c r="P7" s="60" t="s">
        <v>99</v>
      </c>
      <c r="Q7" s="52">
        <v>1.2</v>
      </c>
      <c r="R7" s="52">
        <v>175</v>
      </c>
      <c r="S7" s="52">
        <f>R7*Q7</f>
        <v>210</v>
      </c>
      <c r="T7" s="85" t="s">
        <v>197</v>
      </c>
      <c r="U7" s="42" t="s">
        <v>81</v>
      </c>
      <c r="V7" s="51" t="s">
        <v>50</v>
      </c>
      <c r="W7" s="23"/>
      <c r="X7" s="23"/>
      <c r="Y7" s="23"/>
      <c r="Z7" s="85" t="s">
        <v>200</v>
      </c>
      <c r="AA7" s="59" t="s">
        <v>100</v>
      </c>
      <c r="AB7" s="60" t="s">
        <v>76</v>
      </c>
      <c r="AC7" s="52">
        <v>1.2</v>
      </c>
      <c r="AD7" s="26">
        <v>90</v>
      </c>
      <c r="AE7" s="26">
        <f>AD7*AC7</f>
        <v>108</v>
      </c>
    </row>
    <row r="8" spans="1:34" s="6" customFormat="1" ht="60" customHeight="1">
      <c r="A8" s="90"/>
      <c r="B8" s="86"/>
      <c r="C8" s="42" t="s">
        <v>32</v>
      </c>
      <c r="D8" s="51" t="s">
        <v>33</v>
      </c>
      <c r="E8" s="23"/>
      <c r="F8" s="23"/>
      <c r="G8" s="23"/>
      <c r="H8" s="86"/>
      <c r="I8" s="42" t="s">
        <v>32</v>
      </c>
      <c r="J8" s="51" t="s">
        <v>33</v>
      </c>
      <c r="K8" s="23"/>
      <c r="L8" s="23"/>
      <c r="M8" s="23"/>
      <c r="N8" s="86"/>
      <c r="O8" s="42" t="s">
        <v>96</v>
      </c>
      <c r="P8" s="51" t="s">
        <v>107</v>
      </c>
      <c r="Q8" s="23"/>
      <c r="R8" s="23"/>
      <c r="S8" s="23"/>
      <c r="T8" s="86"/>
      <c r="U8" s="59" t="s">
        <v>101</v>
      </c>
      <c r="V8" s="60" t="s">
        <v>99</v>
      </c>
      <c r="W8" s="61" t="s">
        <v>102</v>
      </c>
      <c r="X8" s="52"/>
      <c r="Y8" s="52"/>
      <c r="Z8" s="86"/>
      <c r="AA8" s="42" t="s">
        <v>32</v>
      </c>
      <c r="AB8" s="51" t="s">
        <v>33</v>
      </c>
      <c r="AC8" s="23"/>
      <c r="AD8" s="16"/>
      <c r="AE8" s="16"/>
    </row>
    <row r="9" spans="1:34" s="6" customFormat="1" ht="60" customHeight="1">
      <c r="A9" s="90"/>
      <c r="B9" s="86"/>
      <c r="C9" s="42" t="s">
        <v>119</v>
      </c>
      <c r="D9" s="51" t="s">
        <v>106</v>
      </c>
      <c r="E9" s="62"/>
      <c r="F9" s="52"/>
      <c r="G9" s="52"/>
      <c r="H9" s="86"/>
      <c r="I9" s="42" t="s">
        <v>48</v>
      </c>
      <c r="J9" s="51" t="s">
        <v>49</v>
      </c>
      <c r="K9" s="23"/>
      <c r="L9" s="23"/>
      <c r="M9" s="23"/>
      <c r="N9" s="86"/>
      <c r="O9" s="42" t="s">
        <v>32</v>
      </c>
      <c r="P9" s="51" t="s">
        <v>33</v>
      </c>
      <c r="Q9" s="23"/>
      <c r="R9" s="23"/>
      <c r="S9" s="23"/>
      <c r="T9" s="86"/>
      <c r="U9" s="42" t="s">
        <v>120</v>
      </c>
      <c r="V9" s="51" t="s">
        <v>107</v>
      </c>
      <c r="W9" s="23"/>
      <c r="X9" s="23"/>
      <c r="Y9" s="23"/>
      <c r="Z9" s="86"/>
      <c r="AA9" s="42" t="s">
        <v>87</v>
      </c>
      <c r="AB9" s="51" t="s">
        <v>88</v>
      </c>
      <c r="AC9" s="23"/>
      <c r="AD9" s="16"/>
      <c r="AE9" s="16"/>
    </row>
    <row r="10" spans="1:34" s="6" customFormat="1" ht="60" customHeight="1">
      <c r="A10" s="90"/>
      <c r="B10" s="86"/>
      <c r="C10" s="42" t="s">
        <v>91</v>
      </c>
      <c r="D10" s="51" t="s">
        <v>44</v>
      </c>
      <c r="E10" s="23"/>
      <c r="F10" s="23"/>
      <c r="G10" s="23"/>
      <c r="H10" s="86"/>
      <c r="I10" s="42"/>
      <c r="J10" s="51"/>
      <c r="K10" s="23"/>
      <c r="L10" s="23"/>
      <c r="M10" s="23"/>
      <c r="N10" s="86"/>
      <c r="O10" s="42" t="s">
        <v>121</v>
      </c>
      <c r="P10" s="51" t="s">
        <v>50</v>
      </c>
      <c r="Q10" s="23"/>
      <c r="R10" s="23"/>
      <c r="S10" s="23"/>
      <c r="T10" s="86"/>
      <c r="U10" s="42" t="s">
        <v>126</v>
      </c>
      <c r="V10" s="51" t="s">
        <v>54</v>
      </c>
      <c r="W10" s="23"/>
      <c r="X10" s="23"/>
      <c r="Y10" s="23"/>
      <c r="Z10" s="86"/>
      <c r="AA10" s="42" t="s">
        <v>191</v>
      </c>
      <c r="AB10" s="63" t="s">
        <v>137</v>
      </c>
      <c r="AC10" s="23"/>
      <c r="AD10" s="16"/>
      <c r="AE10" s="16"/>
    </row>
    <row r="11" spans="1:34" s="6" customFormat="1" ht="60" customHeight="1">
      <c r="A11" s="90"/>
      <c r="B11" s="86"/>
      <c r="C11" s="46"/>
      <c r="D11" s="46"/>
      <c r="E11" s="46"/>
      <c r="F11" s="46"/>
      <c r="G11" s="46"/>
      <c r="H11" s="86"/>
      <c r="I11" s="53"/>
      <c r="J11" s="63"/>
      <c r="K11" s="53"/>
      <c r="L11" s="53"/>
      <c r="M11" s="53"/>
      <c r="N11" s="86"/>
      <c r="O11" s="42" t="s">
        <v>161</v>
      </c>
      <c r="P11" s="51" t="s">
        <v>111</v>
      </c>
      <c r="Q11" s="23"/>
      <c r="R11" s="23"/>
      <c r="S11" s="23"/>
      <c r="T11" s="86"/>
      <c r="U11" s="42" t="s">
        <v>32</v>
      </c>
      <c r="V11" s="51" t="s">
        <v>33</v>
      </c>
      <c r="W11" s="23"/>
      <c r="X11" s="23"/>
      <c r="Y11" s="23"/>
      <c r="Z11" s="86"/>
      <c r="AA11" s="42" t="s">
        <v>166</v>
      </c>
      <c r="AB11" s="51" t="s">
        <v>35</v>
      </c>
      <c r="AC11" s="23"/>
      <c r="AD11" s="16"/>
      <c r="AE11" s="16"/>
    </row>
    <row r="12" spans="1:34" s="6" customFormat="1" ht="60" customHeight="1">
      <c r="A12" s="90"/>
      <c r="B12" s="86"/>
      <c r="C12" s="42"/>
      <c r="D12" s="51"/>
      <c r="E12" s="23"/>
      <c r="F12" s="23"/>
      <c r="G12" s="23"/>
      <c r="H12" s="86"/>
      <c r="I12" s="53"/>
      <c r="J12" s="63"/>
      <c r="K12" s="53"/>
      <c r="L12" s="53"/>
      <c r="M12" s="53"/>
      <c r="N12" s="86"/>
      <c r="O12" s="42" t="s">
        <v>203</v>
      </c>
      <c r="P12" s="42" t="s">
        <v>172</v>
      </c>
      <c r="Q12" s="23"/>
      <c r="R12" s="23"/>
      <c r="S12" s="23"/>
      <c r="T12" s="86"/>
      <c r="U12" s="42" t="s">
        <v>56</v>
      </c>
      <c r="V12" s="51" t="s">
        <v>57</v>
      </c>
      <c r="W12" s="23"/>
      <c r="X12" s="23"/>
      <c r="Y12" s="23"/>
      <c r="Z12" s="86"/>
      <c r="AA12" s="46"/>
      <c r="AB12" s="46"/>
      <c r="AC12" s="23"/>
      <c r="AD12" s="16"/>
      <c r="AE12" s="16"/>
    </row>
    <row r="13" spans="1:34" s="6" customFormat="1" ht="60" customHeight="1">
      <c r="A13" s="90"/>
      <c r="B13" s="86"/>
      <c r="C13" s="53"/>
      <c r="D13" s="63"/>
      <c r="E13" s="53"/>
      <c r="F13" s="53"/>
      <c r="G13" s="53"/>
      <c r="H13" s="86"/>
      <c r="I13" s="53"/>
      <c r="J13" s="63"/>
      <c r="K13" s="53"/>
      <c r="L13" s="53"/>
      <c r="M13" s="53"/>
      <c r="N13" s="86"/>
      <c r="O13" s="46" t="s">
        <v>208</v>
      </c>
      <c r="P13" s="46" t="s">
        <v>143</v>
      </c>
      <c r="Q13" s="23"/>
      <c r="R13" s="23"/>
      <c r="S13" s="23"/>
      <c r="T13" s="86"/>
      <c r="U13" s="42"/>
      <c r="V13" s="51"/>
      <c r="W13" s="23"/>
      <c r="X13" s="23"/>
      <c r="Y13" s="23"/>
      <c r="Z13" s="86"/>
      <c r="AA13" s="53"/>
      <c r="AB13" s="63"/>
      <c r="AC13" s="53"/>
      <c r="AD13" s="30"/>
      <c r="AE13" s="30"/>
    </row>
    <row r="14" spans="1:34" s="6" customFormat="1" ht="60" customHeight="1">
      <c r="A14" s="89" t="s">
        <v>21</v>
      </c>
      <c r="B14" s="85" t="s">
        <v>26</v>
      </c>
      <c r="C14" s="42" t="s">
        <v>81</v>
      </c>
      <c r="D14" s="51"/>
      <c r="E14" s="23"/>
      <c r="F14" s="23"/>
      <c r="G14" s="23"/>
      <c r="H14" s="85" t="s">
        <v>25</v>
      </c>
      <c r="I14" s="42" t="s">
        <v>58</v>
      </c>
      <c r="J14" s="51" t="s">
        <v>59</v>
      </c>
      <c r="K14" s="23"/>
      <c r="L14" s="23"/>
      <c r="M14" s="23"/>
      <c r="N14" s="85" t="s">
        <v>194</v>
      </c>
      <c r="O14" s="42" t="s">
        <v>175</v>
      </c>
      <c r="P14" s="51" t="s">
        <v>50</v>
      </c>
      <c r="Q14" s="23"/>
      <c r="R14" s="23"/>
      <c r="S14" s="23"/>
      <c r="T14" s="85" t="s">
        <v>151</v>
      </c>
      <c r="U14" s="59" t="s">
        <v>198</v>
      </c>
      <c r="V14" s="60" t="s">
        <v>76</v>
      </c>
      <c r="W14" s="52">
        <v>1.2</v>
      </c>
      <c r="X14" s="52">
        <v>203</v>
      </c>
      <c r="Y14" s="52">
        <f>X14*W14</f>
        <v>243.6</v>
      </c>
      <c r="Z14" s="85" t="s">
        <v>199</v>
      </c>
      <c r="AA14" s="42" t="s">
        <v>164</v>
      </c>
      <c r="AB14" s="51" t="s">
        <v>170</v>
      </c>
      <c r="AC14" s="23"/>
      <c r="AD14" s="16"/>
      <c r="AE14" s="16"/>
    </row>
    <row r="15" spans="1:34" s="6" customFormat="1" ht="60" customHeight="1">
      <c r="A15" s="90"/>
      <c r="B15" s="86"/>
      <c r="C15" s="42" t="s">
        <v>176</v>
      </c>
      <c r="D15" s="51"/>
      <c r="E15" s="23"/>
      <c r="F15" s="23"/>
      <c r="G15" s="23"/>
      <c r="H15" s="86"/>
      <c r="I15" s="42" t="s">
        <v>133</v>
      </c>
      <c r="J15" s="51" t="s">
        <v>80</v>
      </c>
      <c r="K15" s="23"/>
      <c r="L15" s="23"/>
      <c r="M15" s="23"/>
      <c r="N15" s="86"/>
      <c r="O15" s="59" t="s">
        <v>195</v>
      </c>
      <c r="P15" s="60" t="s">
        <v>78</v>
      </c>
      <c r="Q15" s="61">
        <v>2</v>
      </c>
      <c r="R15" s="52">
        <v>32</v>
      </c>
      <c r="S15" s="52">
        <f>R15*Q15</f>
        <v>64</v>
      </c>
      <c r="T15" s="86"/>
      <c r="U15" s="42" t="s">
        <v>171</v>
      </c>
      <c r="V15" s="51" t="s">
        <v>162</v>
      </c>
      <c r="W15" s="23"/>
      <c r="X15" s="23"/>
      <c r="Y15" s="23"/>
      <c r="Z15" s="86"/>
      <c r="AA15" s="42" t="s">
        <v>32</v>
      </c>
      <c r="AB15" s="51" t="s">
        <v>33</v>
      </c>
      <c r="AC15" s="23"/>
      <c r="AD15" s="16"/>
      <c r="AE15" s="16"/>
    </row>
    <row r="16" spans="1:34" s="6" customFormat="1" ht="60" customHeight="1">
      <c r="A16" s="90"/>
      <c r="B16" s="86"/>
      <c r="C16" s="42" t="s">
        <v>32</v>
      </c>
      <c r="D16" s="51"/>
      <c r="E16" s="23"/>
      <c r="F16" s="23"/>
      <c r="G16" s="23"/>
      <c r="H16" s="86"/>
      <c r="I16" s="42" t="s">
        <v>32</v>
      </c>
      <c r="J16" s="51" t="s">
        <v>33</v>
      </c>
      <c r="K16" s="23"/>
      <c r="L16" s="23"/>
      <c r="M16" s="23"/>
      <c r="N16" s="86"/>
      <c r="O16" s="42" t="s">
        <v>32</v>
      </c>
      <c r="P16" s="51" t="s">
        <v>33</v>
      </c>
      <c r="Q16" s="23"/>
      <c r="R16" s="23"/>
      <c r="S16" s="23"/>
      <c r="T16" s="86"/>
      <c r="U16" s="42" t="s">
        <v>32</v>
      </c>
      <c r="V16" s="51" t="s">
        <v>33</v>
      </c>
      <c r="W16" s="23"/>
      <c r="X16" s="23"/>
      <c r="Y16" s="23"/>
      <c r="Z16" s="86"/>
      <c r="AA16" s="64" t="s">
        <v>72</v>
      </c>
      <c r="AB16" s="64" t="s">
        <v>142</v>
      </c>
      <c r="AC16" s="65">
        <v>1.2</v>
      </c>
      <c r="AD16" s="55">
        <v>102</v>
      </c>
      <c r="AE16" s="56">
        <f>AC16*AD16</f>
        <v>122.39999999999999</v>
      </c>
    </row>
    <row r="17" spans="1:34" s="6" customFormat="1" ht="60" customHeight="1">
      <c r="A17" s="90"/>
      <c r="B17" s="86"/>
      <c r="C17" s="42"/>
      <c r="D17" s="51"/>
      <c r="E17" s="23"/>
      <c r="F17" s="23"/>
      <c r="G17" s="23"/>
      <c r="H17" s="86"/>
      <c r="I17" s="42" t="s">
        <v>131</v>
      </c>
      <c r="J17" s="51" t="s">
        <v>113</v>
      </c>
      <c r="K17" s="23"/>
      <c r="L17" s="23"/>
      <c r="M17" s="23"/>
      <c r="N17" s="86"/>
      <c r="O17" s="42" t="s">
        <v>87</v>
      </c>
      <c r="P17" s="51" t="s">
        <v>88</v>
      </c>
      <c r="Q17" s="23"/>
      <c r="R17" s="23"/>
      <c r="S17" s="23"/>
      <c r="T17" s="86"/>
      <c r="U17" s="42" t="s">
        <v>178</v>
      </c>
      <c r="V17" s="51" t="s">
        <v>60</v>
      </c>
      <c r="W17" s="23"/>
      <c r="X17" s="23"/>
      <c r="Y17" s="23"/>
      <c r="Z17" s="86"/>
      <c r="AA17" s="42"/>
      <c r="AB17" s="51"/>
      <c r="AC17" s="23"/>
      <c r="AD17" s="16"/>
      <c r="AE17" s="16"/>
    </row>
    <row r="18" spans="1:34" s="6" customFormat="1" ht="60" customHeight="1">
      <c r="A18" s="90"/>
      <c r="B18" s="86"/>
      <c r="C18" s="42"/>
      <c r="D18" s="51"/>
      <c r="E18" s="23"/>
      <c r="F18" s="23"/>
      <c r="G18" s="23"/>
      <c r="H18" s="86"/>
      <c r="I18" s="42" t="s">
        <v>129</v>
      </c>
      <c r="J18" s="51" t="s">
        <v>63</v>
      </c>
      <c r="K18" s="23"/>
      <c r="L18" s="23"/>
      <c r="M18" s="23"/>
      <c r="N18" s="86"/>
      <c r="O18" s="42"/>
      <c r="P18" s="51"/>
      <c r="Q18" s="23"/>
      <c r="R18" s="23"/>
      <c r="S18" s="23"/>
      <c r="T18" s="86"/>
      <c r="U18" s="42"/>
      <c r="V18" s="51"/>
      <c r="W18" s="23"/>
      <c r="X18" s="23"/>
      <c r="Y18" s="23"/>
      <c r="Z18" s="86"/>
      <c r="AA18" s="53"/>
      <c r="AB18" s="63"/>
      <c r="AC18" s="53"/>
      <c r="AD18" s="30"/>
      <c r="AE18" s="30"/>
    </row>
    <row r="19" spans="1:34" s="6" customFormat="1" ht="60" customHeight="1">
      <c r="A19" s="90"/>
      <c r="B19" s="86"/>
      <c r="C19" s="53"/>
      <c r="D19" s="63"/>
      <c r="E19" s="53"/>
      <c r="F19" s="53"/>
      <c r="G19" s="53"/>
      <c r="H19" s="86"/>
      <c r="I19" s="46"/>
      <c r="J19" s="46"/>
      <c r="K19" s="23"/>
      <c r="L19" s="23"/>
      <c r="M19" s="23"/>
      <c r="N19" s="86"/>
      <c r="O19" s="53"/>
      <c r="P19" s="63"/>
      <c r="Q19" s="53"/>
      <c r="R19" s="53"/>
      <c r="S19" s="53"/>
      <c r="T19" s="86"/>
      <c r="U19" s="53"/>
      <c r="V19" s="63"/>
      <c r="W19" s="53"/>
      <c r="X19" s="53"/>
      <c r="Y19" s="53"/>
      <c r="Z19" s="86"/>
      <c r="AA19" s="53"/>
      <c r="AB19" s="63"/>
      <c r="AC19" s="53"/>
      <c r="AD19" s="30"/>
      <c r="AE19" s="30"/>
    </row>
    <row r="20" spans="1:34" s="6" customFormat="1" ht="60" customHeight="1">
      <c r="A20" s="89" t="s">
        <v>22</v>
      </c>
      <c r="B20" s="108" t="s">
        <v>24</v>
      </c>
      <c r="C20" s="42" t="s">
        <v>204</v>
      </c>
      <c r="D20" s="51" t="s">
        <v>92</v>
      </c>
      <c r="E20" s="23"/>
      <c r="F20" s="23"/>
      <c r="G20" s="23"/>
      <c r="H20" s="108" t="s">
        <v>23</v>
      </c>
      <c r="I20" s="42" t="s">
        <v>61</v>
      </c>
      <c r="J20" s="51" t="s">
        <v>35</v>
      </c>
      <c r="K20" s="23"/>
      <c r="L20" s="23"/>
      <c r="M20" s="23"/>
      <c r="N20" s="108" t="s">
        <v>23</v>
      </c>
      <c r="O20" s="42" t="s">
        <v>61</v>
      </c>
      <c r="P20" s="51" t="s">
        <v>35</v>
      </c>
      <c r="Q20" s="23"/>
      <c r="R20" s="23"/>
      <c r="S20" s="23"/>
      <c r="T20" s="85"/>
      <c r="U20" s="53"/>
      <c r="V20" s="63"/>
      <c r="W20" s="53"/>
      <c r="X20" s="53"/>
      <c r="Y20" s="53"/>
      <c r="Z20" s="108" t="s">
        <v>23</v>
      </c>
      <c r="AA20" s="42" t="s">
        <v>61</v>
      </c>
      <c r="AB20" s="51" t="s">
        <v>35</v>
      </c>
      <c r="AC20" s="23"/>
      <c r="AD20" s="16"/>
      <c r="AE20" s="16"/>
    </row>
    <row r="21" spans="1:34" s="6" customFormat="1" ht="60" customHeight="1">
      <c r="A21" s="90"/>
      <c r="B21" s="71"/>
      <c r="C21" s="42" t="s">
        <v>61</v>
      </c>
      <c r="D21" s="51" t="s">
        <v>35</v>
      </c>
      <c r="E21" s="23"/>
      <c r="F21" s="23"/>
      <c r="G21" s="23"/>
      <c r="H21" s="71"/>
      <c r="I21" s="24" t="s">
        <v>75</v>
      </c>
      <c r="J21" s="28" t="s">
        <v>73</v>
      </c>
      <c r="K21" s="33"/>
      <c r="L21" s="23"/>
      <c r="M21" s="23"/>
      <c r="N21" s="71"/>
      <c r="O21" s="24" t="s">
        <v>168</v>
      </c>
      <c r="P21" s="28" t="s">
        <v>28</v>
      </c>
      <c r="Q21" s="33"/>
      <c r="R21" s="23"/>
      <c r="S21" s="23"/>
      <c r="T21" s="86"/>
      <c r="U21" s="53"/>
      <c r="V21" s="63"/>
      <c r="W21" s="53"/>
      <c r="X21" s="53"/>
      <c r="Y21" s="53"/>
      <c r="Z21" s="71"/>
      <c r="AA21" s="24" t="s">
        <v>139</v>
      </c>
      <c r="AB21" s="28" t="s">
        <v>73</v>
      </c>
      <c r="AC21" s="33"/>
      <c r="AD21" s="23"/>
      <c r="AE21" s="23"/>
    </row>
    <row r="22" spans="1:34" s="6" customFormat="1" ht="60" customHeight="1">
      <c r="A22" s="89" t="s">
        <v>163</v>
      </c>
      <c r="B22" s="85" t="s">
        <v>201</v>
      </c>
      <c r="C22" s="42" t="s">
        <v>51</v>
      </c>
      <c r="D22" s="51" t="s">
        <v>50</v>
      </c>
      <c r="E22" s="23"/>
      <c r="F22" s="23"/>
      <c r="G22" s="23"/>
      <c r="H22" s="85" t="s">
        <v>202</v>
      </c>
      <c r="I22" s="42" t="s">
        <v>45</v>
      </c>
      <c r="J22" s="51" t="s">
        <v>46</v>
      </c>
      <c r="K22" s="23"/>
      <c r="L22" s="23"/>
      <c r="M22" s="23"/>
      <c r="N22" s="85" t="s">
        <v>196</v>
      </c>
      <c r="O22" s="59" t="s">
        <v>140</v>
      </c>
      <c r="P22" s="60" t="s">
        <v>76</v>
      </c>
      <c r="Q22" s="52">
        <v>0.6</v>
      </c>
      <c r="R22" s="52">
        <v>137</v>
      </c>
      <c r="S22" s="52">
        <f>R22*Q22</f>
        <v>82.2</v>
      </c>
      <c r="T22" s="85" t="s">
        <v>152</v>
      </c>
      <c r="U22" s="42" t="s">
        <v>182</v>
      </c>
      <c r="V22" s="51" t="s">
        <v>183</v>
      </c>
      <c r="W22" s="23"/>
      <c r="X22" s="23"/>
      <c r="Y22" s="23"/>
      <c r="Z22" s="85" t="s">
        <v>155</v>
      </c>
      <c r="AA22" s="42" t="s">
        <v>190</v>
      </c>
      <c r="AB22" s="51" t="s">
        <v>93</v>
      </c>
      <c r="AC22" s="23"/>
      <c r="AD22" s="16"/>
      <c r="AE22" s="16"/>
    </row>
    <row r="23" spans="1:34" s="6" customFormat="1" ht="60" customHeight="1">
      <c r="A23" s="90"/>
      <c r="B23" s="86"/>
      <c r="C23" s="59" t="s">
        <v>98</v>
      </c>
      <c r="D23" s="60" t="s">
        <v>99</v>
      </c>
      <c r="E23" s="61" t="s">
        <v>102</v>
      </c>
      <c r="F23" s="52"/>
      <c r="G23" s="52"/>
      <c r="H23" s="86"/>
      <c r="I23" s="59" t="s">
        <v>95</v>
      </c>
      <c r="J23" s="60" t="s">
        <v>103</v>
      </c>
      <c r="K23" s="52">
        <v>0.3</v>
      </c>
      <c r="L23" s="52">
        <v>140</v>
      </c>
      <c r="M23" s="52">
        <f>L23*K23</f>
        <v>42</v>
      </c>
      <c r="N23" s="86"/>
      <c r="O23" s="42" t="s">
        <v>185</v>
      </c>
      <c r="P23" s="51" t="s">
        <v>180</v>
      </c>
      <c r="Q23" s="23"/>
      <c r="R23" s="23"/>
      <c r="S23" s="23"/>
      <c r="T23" s="86"/>
      <c r="U23" s="53"/>
      <c r="V23" s="63"/>
      <c r="W23" s="53"/>
      <c r="X23" s="53"/>
      <c r="Y23" s="53"/>
      <c r="Z23" s="86"/>
      <c r="AA23" s="42" t="s">
        <v>66</v>
      </c>
      <c r="AB23" s="51" t="s">
        <v>37</v>
      </c>
      <c r="AC23" s="23"/>
      <c r="AD23" s="16"/>
      <c r="AE23" s="16"/>
    </row>
    <row r="24" spans="1:34" s="6" customFormat="1" ht="60" customHeight="1">
      <c r="A24" s="90"/>
      <c r="B24" s="86"/>
      <c r="C24" s="42" t="s">
        <v>186</v>
      </c>
      <c r="D24" s="51" t="s">
        <v>106</v>
      </c>
      <c r="E24" s="23"/>
      <c r="F24" s="23"/>
      <c r="G24" s="23"/>
      <c r="H24" s="86"/>
      <c r="I24" s="42" t="s">
        <v>61</v>
      </c>
      <c r="J24" s="51" t="s">
        <v>35</v>
      </c>
      <c r="K24" s="23"/>
      <c r="L24" s="23"/>
      <c r="M24" s="23"/>
      <c r="N24" s="86"/>
      <c r="O24" s="42" t="s">
        <v>61</v>
      </c>
      <c r="P24" s="51" t="s">
        <v>35</v>
      </c>
      <c r="Q24" s="23"/>
      <c r="R24" s="23"/>
      <c r="S24" s="23"/>
      <c r="T24" s="86"/>
      <c r="U24" s="53"/>
      <c r="V24" s="63"/>
      <c r="W24" s="53"/>
      <c r="X24" s="53"/>
      <c r="Y24" s="53"/>
      <c r="Z24" s="86"/>
      <c r="AA24" s="53"/>
      <c r="AB24" s="63"/>
      <c r="AC24" s="53"/>
      <c r="AD24" s="30"/>
      <c r="AE24" s="30"/>
    </row>
    <row r="25" spans="1:34" s="6" customFormat="1" ht="60" customHeight="1">
      <c r="A25" s="90"/>
      <c r="B25" s="86"/>
      <c r="C25" s="42" t="s">
        <v>61</v>
      </c>
      <c r="D25" s="51" t="s">
        <v>35</v>
      </c>
      <c r="E25" s="23"/>
      <c r="F25" s="23"/>
      <c r="G25" s="23"/>
      <c r="H25" s="86"/>
      <c r="I25" s="53"/>
      <c r="J25" s="63"/>
      <c r="K25" s="53"/>
      <c r="L25" s="53"/>
      <c r="M25" s="53"/>
      <c r="N25" s="86"/>
      <c r="O25" s="42"/>
      <c r="P25" s="51"/>
      <c r="Q25" s="23"/>
      <c r="R25" s="23"/>
      <c r="S25" s="23"/>
      <c r="T25" s="86"/>
      <c r="U25" s="53"/>
      <c r="V25" s="63"/>
      <c r="W25" s="53"/>
      <c r="X25" s="53"/>
      <c r="Y25" s="53"/>
      <c r="Z25" s="86"/>
      <c r="AA25" s="53"/>
      <c r="AB25" s="63"/>
      <c r="AC25" s="53"/>
      <c r="AD25" s="30"/>
      <c r="AE25" s="30"/>
    </row>
    <row r="26" spans="1:34" s="6" customFormat="1" ht="60" customHeight="1">
      <c r="A26" s="50" t="s">
        <v>67</v>
      </c>
      <c r="B26" s="14"/>
      <c r="C26" s="30"/>
      <c r="D26" s="31"/>
      <c r="E26" s="30"/>
      <c r="F26" s="30"/>
      <c r="G26" s="30"/>
      <c r="H26" s="14" t="s">
        <v>67</v>
      </c>
      <c r="I26" s="15" t="s">
        <v>209</v>
      </c>
      <c r="J26" s="15" t="s">
        <v>104</v>
      </c>
      <c r="K26" s="40"/>
      <c r="L26" s="16"/>
      <c r="M26" s="16"/>
      <c r="N26" s="14" t="s">
        <v>114</v>
      </c>
      <c r="O26" s="15" t="s">
        <v>115</v>
      </c>
      <c r="P26" s="27" t="s">
        <v>116</v>
      </c>
      <c r="Q26" s="16"/>
      <c r="R26" s="16"/>
      <c r="S26" s="16"/>
      <c r="T26" s="14" t="s">
        <v>67</v>
      </c>
      <c r="U26" s="15" t="s">
        <v>210</v>
      </c>
      <c r="V26" s="15" t="s">
        <v>104</v>
      </c>
      <c r="W26" s="40"/>
      <c r="X26" s="16"/>
      <c r="Y26" s="16"/>
      <c r="Z26" s="14"/>
      <c r="AA26" s="30"/>
      <c r="AB26" s="31"/>
      <c r="AC26" s="30"/>
      <c r="AD26" s="30"/>
      <c r="AE26" s="30"/>
    </row>
    <row r="27" spans="1:34" s="8" customFormat="1" ht="25.35" customHeight="1">
      <c r="A27" s="97" t="s">
        <v>10</v>
      </c>
      <c r="B27" s="100"/>
      <c r="C27" s="95" t="s">
        <v>11</v>
      </c>
      <c r="D27" s="96"/>
      <c r="E27" s="36">
        <v>6.4</v>
      </c>
      <c r="F27" s="37"/>
      <c r="G27" s="37"/>
      <c r="H27" s="100"/>
      <c r="I27" s="95" t="s">
        <v>11</v>
      </c>
      <c r="J27" s="96"/>
      <c r="K27" s="38">
        <v>6.3</v>
      </c>
      <c r="L27" s="37"/>
      <c r="M27" s="37"/>
      <c r="N27" s="100"/>
      <c r="O27" s="95" t="s">
        <v>11</v>
      </c>
      <c r="P27" s="96"/>
      <c r="Q27" s="38">
        <v>5.8</v>
      </c>
      <c r="R27" s="21"/>
      <c r="S27" s="21"/>
      <c r="T27" s="100"/>
      <c r="U27" s="95" t="s">
        <v>11</v>
      </c>
      <c r="V27" s="96"/>
      <c r="W27" s="38">
        <v>6.5</v>
      </c>
      <c r="X27" s="21"/>
      <c r="Y27" s="21"/>
      <c r="Z27" s="100"/>
      <c r="AA27" s="95" t="s">
        <v>11</v>
      </c>
      <c r="AB27" s="96"/>
      <c r="AC27" s="38">
        <v>6.2</v>
      </c>
      <c r="AD27" s="21"/>
      <c r="AE27" s="21"/>
      <c r="AF27" s="93"/>
      <c r="AG27" s="94"/>
      <c r="AH27" s="94"/>
    </row>
    <row r="28" spans="1:34" s="8" customFormat="1" ht="25.35" customHeight="1">
      <c r="A28" s="98"/>
      <c r="B28" s="101"/>
      <c r="C28" s="95" t="s">
        <v>12</v>
      </c>
      <c r="D28" s="96"/>
      <c r="E28" s="36">
        <v>2.5</v>
      </c>
      <c r="F28" s="37"/>
      <c r="G28" s="37"/>
      <c r="H28" s="101"/>
      <c r="I28" s="95" t="s">
        <v>12</v>
      </c>
      <c r="J28" s="96"/>
      <c r="K28" s="38">
        <v>2.1</v>
      </c>
      <c r="L28" s="37"/>
      <c r="M28" s="37"/>
      <c r="N28" s="101"/>
      <c r="O28" s="95" t="s">
        <v>12</v>
      </c>
      <c r="P28" s="96"/>
      <c r="Q28" s="38">
        <v>2.2999999999999998</v>
      </c>
      <c r="R28" s="21"/>
      <c r="S28" s="21"/>
      <c r="T28" s="101"/>
      <c r="U28" s="95" t="s">
        <v>12</v>
      </c>
      <c r="V28" s="96"/>
      <c r="W28" s="38">
        <v>2.8</v>
      </c>
      <c r="X28" s="21"/>
      <c r="Y28" s="21"/>
      <c r="Z28" s="101"/>
      <c r="AA28" s="95" t="s">
        <v>12</v>
      </c>
      <c r="AB28" s="96"/>
      <c r="AC28" s="38">
        <v>2.1</v>
      </c>
      <c r="AD28" s="21"/>
      <c r="AE28" s="21"/>
      <c r="AF28" s="93"/>
      <c r="AG28" s="94"/>
      <c r="AH28" s="94"/>
    </row>
    <row r="29" spans="1:34" s="8" customFormat="1" ht="25.35" customHeight="1">
      <c r="A29" s="98"/>
      <c r="B29" s="101"/>
      <c r="C29" s="95" t="s">
        <v>13</v>
      </c>
      <c r="D29" s="96"/>
      <c r="E29" s="36">
        <v>1.8</v>
      </c>
      <c r="F29" s="37"/>
      <c r="G29" s="37"/>
      <c r="H29" s="101"/>
      <c r="I29" s="95" t="s">
        <v>13</v>
      </c>
      <c r="J29" s="96"/>
      <c r="K29" s="38">
        <v>1.5</v>
      </c>
      <c r="L29" s="37"/>
      <c r="M29" s="37"/>
      <c r="N29" s="101"/>
      <c r="O29" s="95" t="s">
        <v>13</v>
      </c>
      <c r="P29" s="96"/>
      <c r="Q29" s="38">
        <v>2.1</v>
      </c>
      <c r="R29" s="21"/>
      <c r="S29" s="21"/>
      <c r="T29" s="101"/>
      <c r="U29" s="95" t="s">
        <v>13</v>
      </c>
      <c r="V29" s="96"/>
      <c r="W29" s="38">
        <v>1</v>
      </c>
      <c r="X29" s="21"/>
      <c r="Y29" s="21"/>
      <c r="Z29" s="101"/>
      <c r="AA29" s="95" t="s">
        <v>13</v>
      </c>
      <c r="AB29" s="96"/>
      <c r="AC29" s="38">
        <v>1.9</v>
      </c>
      <c r="AD29" s="21"/>
      <c r="AE29" s="21"/>
    </row>
    <row r="30" spans="1:34" s="8" customFormat="1" ht="25.35" customHeight="1">
      <c r="A30" s="98"/>
      <c r="B30" s="101"/>
      <c r="C30" s="95" t="s">
        <v>14</v>
      </c>
      <c r="D30" s="96"/>
      <c r="E30" s="36"/>
      <c r="F30" s="37"/>
      <c r="G30" s="37"/>
      <c r="H30" s="101"/>
      <c r="I30" s="95" t="s">
        <v>14</v>
      </c>
      <c r="J30" s="96"/>
      <c r="K30" s="38">
        <v>1</v>
      </c>
      <c r="L30" s="37"/>
      <c r="M30" s="37"/>
      <c r="N30" s="101"/>
      <c r="O30" s="95" t="s">
        <v>14</v>
      </c>
      <c r="P30" s="96"/>
      <c r="Q30" s="38"/>
      <c r="R30" s="21"/>
      <c r="S30" s="21"/>
      <c r="T30" s="101"/>
      <c r="U30" s="95" t="s">
        <v>14</v>
      </c>
      <c r="V30" s="96"/>
      <c r="W30" s="38">
        <v>1</v>
      </c>
      <c r="X30" s="21"/>
      <c r="Y30" s="21"/>
      <c r="Z30" s="101"/>
      <c r="AA30" s="95" t="s">
        <v>14</v>
      </c>
      <c r="AB30" s="96"/>
      <c r="AC30" s="38"/>
      <c r="AD30" s="21"/>
      <c r="AE30" s="21"/>
    </row>
    <row r="31" spans="1:34" s="8" customFormat="1" ht="25.35" customHeight="1">
      <c r="A31" s="98"/>
      <c r="B31" s="101"/>
      <c r="C31" s="95" t="s">
        <v>15</v>
      </c>
      <c r="D31" s="96"/>
      <c r="E31" s="36"/>
      <c r="F31" s="37"/>
      <c r="G31" s="37"/>
      <c r="H31" s="101"/>
      <c r="I31" s="95" t="s">
        <v>15</v>
      </c>
      <c r="J31" s="96"/>
      <c r="K31" s="36">
        <v>0.2</v>
      </c>
      <c r="L31" s="37"/>
      <c r="M31" s="37"/>
      <c r="N31" s="101"/>
      <c r="O31" s="95" t="s">
        <v>15</v>
      </c>
      <c r="P31" s="96"/>
      <c r="Q31" s="38">
        <v>1</v>
      </c>
      <c r="R31" s="21"/>
      <c r="S31" s="21"/>
      <c r="T31" s="101"/>
      <c r="U31" s="95" t="s">
        <v>15</v>
      </c>
      <c r="V31" s="96"/>
      <c r="W31" s="38"/>
      <c r="X31" s="21"/>
      <c r="Y31" s="21"/>
      <c r="Z31" s="101"/>
      <c r="AA31" s="95" t="s">
        <v>15</v>
      </c>
      <c r="AB31" s="96"/>
      <c r="AC31" s="38"/>
      <c r="AD31" s="21"/>
      <c r="AE31" s="21"/>
    </row>
    <row r="32" spans="1:34" s="8" customFormat="1" ht="25.35" customHeight="1">
      <c r="A32" s="98"/>
      <c r="B32" s="101"/>
      <c r="C32" s="95" t="s">
        <v>16</v>
      </c>
      <c r="D32" s="96"/>
      <c r="E32" s="38">
        <v>3</v>
      </c>
      <c r="F32" s="37"/>
      <c r="G32" s="37"/>
      <c r="H32" s="101"/>
      <c r="I32" s="95" t="s">
        <v>16</v>
      </c>
      <c r="J32" s="96"/>
      <c r="K32" s="38">
        <v>3</v>
      </c>
      <c r="L32" s="37"/>
      <c r="M32" s="37"/>
      <c r="N32" s="101"/>
      <c r="O32" s="95" t="s">
        <v>16</v>
      </c>
      <c r="P32" s="96"/>
      <c r="Q32" s="38">
        <v>3</v>
      </c>
      <c r="R32" s="21"/>
      <c r="S32" s="21"/>
      <c r="T32" s="101"/>
      <c r="U32" s="95" t="s">
        <v>16</v>
      </c>
      <c r="V32" s="96"/>
      <c r="W32" s="38">
        <v>3</v>
      </c>
      <c r="X32" s="21"/>
      <c r="Y32" s="21"/>
      <c r="Z32" s="101"/>
      <c r="AA32" s="95" t="s">
        <v>16</v>
      </c>
      <c r="AB32" s="96"/>
      <c r="AC32" s="38">
        <v>2.5</v>
      </c>
      <c r="AD32" s="21"/>
      <c r="AE32" s="21"/>
    </row>
    <row r="33" spans="1:31" s="8" customFormat="1" ht="30" customHeight="1">
      <c r="A33" s="99"/>
      <c r="B33" s="102"/>
      <c r="C33" s="95" t="s">
        <v>17</v>
      </c>
      <c r="D33" s="96"/>
      <c r="E33" s="39">
        <f>E27*70+E28*75+E29*25+E30*60+E32*45+E31*150</f>
        <v>815.5</v>
      </c>
      <c r="F33" s="37"/>
      <c r="G33" s="37"/>
      <c r="H33" s="102"/>
      <c r="I33" s="95" t="s">
        <v>17</v>
      </c>
      <c r="J33" s="96"/>
      <c r="K33" s="39">
        <f>K27*70+K28*75+K29*25+K30*60+K32*45+K31*150</f>
        <v>861</v>
      </c>
      <c r="L33" s="37"/>
      <c r="M33" s="37"/>
      <c r="N33" s="102"/>
      <c r="O33" s="95" t="s">
        <v>17</v>
      </c>
      <c r="P33" s="96"/>
      <c r="Q33" s="39">
        <f>Q27*70+Q28*75+Q29*25+Q30*150+Q32*45+Q31*132.2</f>
        <v>898.2</v>
      </c>
      <c r="R33" s="37"/>
      <c r="S33" s="37"/>
      <c r="T33" s="102"/>
      <c r="U33" s="95" t="s">
        <v>17</v>
      </c>
      <c r="V33" s="96"/>
      <c r="W33" s="39">
        <f>W27*70+W28*75+W29*25+W30*60+W32*45</f>
        <v>885</v>
      </c>
      <c r="X33" s="37"/>
      <c r="Y33" s="37"/>
      <c r="Z33" s="102"/>
      <c r="AA33" s="95" t="s">
        <v>17</v>
      </c>
      <c r="AB33" s="96"/>
      <c r="AC33" s="39">
        <f>AC27*70+AC28*75+AC29*25+AC30*60+AC32*45+70</f>
        <v>821.5</v>
      </c>
      <c r="AD33" s="37"/>
      <c r="AE33" s="37"/>
    </row>
    <row r="34" spans="1:31" s="10" customFormat="1" ht="30" customHeight="1">
      <c r="A34" s="103" t="s">
        <v>211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9"/>
      <c r="AE34" s="9"/>
    </row>
    <row r="35" spans="1:31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1"/>
      <c r="R35" s="9"/>
      <c r="S35" s="9"/>
      <c r="T35" s="9"/>
      <c r="U35" s="9"/>
      <c r="V35" s="9"/>
      <c r="W35" s="11"/>
      <c r="X35" s="9"/>
      <c r="Y35" s="9"/>
      <c r="Z35" s="9"/>
      <c r="AA35" s="9"/>
      <c r="AB35" s="9"/>
      <c r="AC35" s="11"/>
      <c r="AD35" s="9"/>
      <c r="AE35" s="9"/>
    </row>
    <row r="36" spans="1:31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1"/>
      <c r="R36" s="9"/>
      <c r="S36" s="9"/>
      <c r="T36" s="9"/>
      <c r="U36" s="9"/>
      <c r="V36" s="9"/>
      <c r="W36" s="11"/>
      <c r="X36" s="9"/>
      <c r="Y36" s="9"/>
      <c r="Z36" s="9"/>
      <c r="AA36" s="9"/>
      <c r="AB36" s="9"/>
      <c r="AC36" s="11"/>
      <c r="AD36" s="9"/>
      <c r="AE36" s="9"/>
    </row>
    <row r="37" spans="1:31" ht="30" customHeight="1"/>
    <row r="38" spans="1:31" ht="30" customHeight="1"/>
    <row r="39" spans="1:31" ht="30" customHeight="1"/>
  </sheetData>
  <mergeCells count="109">
    <mergeCell ref="A34:AC34"/>
    <mergeCell ref="C31:D31"/>
    <mergeCell ref="I31:J31"/>
    <mergeCell ref="O31:P31"/>
    <mergeCell ref="U31:V31"/>
    <mergeCell ref="AA31:AB31"/>
    <mergeCell ref="C32:D32"/>
    <mergeCell ref="I32:J32"/>
    <mergeCell ref="O32:P32"/>
    <mergeCell ref="U32:V32"/>
    <mergeCell ref="AA32:AB32"/>
    <mergeCell ref="U29:V29"/>
    <mergeCell ref="AA29:AB29"/>
    <mergeCell ref="C30:D30"/>
    <mergeCell ref="I30:J30"/>
    <mergeCell ref="O30:P30"/>
    <mergeCell ref="U30:V30"/>
    <mergeCell ref="AA30:AB30"/>
    <mergeCell ref="O27:P27"/>
    <mergeCell ref="T27:T33"/>
    <mergeCell ref="U27:V27"/>
    <mergeCell ref="Z27:Z33"/>
    <mergeCell ref="AA27:AB27"/>
    <mergeCell ref="C33:D33"/>
    <mergeCell ref="I33:J33"/>
    <mergeCell ref="O33:P33"/>
    <mergeCell ref="U33:V33"/>
    <mergeCell ref="AA33:AB33"/>
    <mergeCell ref="O29:P29"/>
    <mergeCell ref="A27:A33"/>
    <mergeCell ref="B27:B33"/>
    <mergeCell ref="C27:D27"/>
    <mergeCell ref="H27:H33"/>
    <mergeCell ref="I27:J27"/>
    <mergeCell ref="N27:N33"/>
    <mergeCell ref="C28:D28"/>
    <mergeCell ref="I28:J28"/>
    <mergeCell ref="C29:D29"/>
    <mergeCell ref="I29:J29"/>
    <mergeCell ref="A22:A25"/>
    <mergeCell ref="B22:B25"/>
    <mergeCell ref="H22:H25"/>
    <mergeCell ref="N22:N25"/>
    <mergeCell ref="T22:T25"/>
    <mergeCell ref="Z22:Z25"/>
    <mergeCell ref="AF27:AH28"/>
    <mergeCell ref="O28:P28"/>
    <mergeCell ref="U28:V28"/>
    <mergeCell ref="AA28:AB28"/>
    <mergeCell ref="A20:A21"/>
    <mergeCell ref="B20:B21"/>
    <mergeCell ref="H20:H21"/>
    <mergeCell ref="N20:N21"/>
    <mergeCell ref="T20:T21"/>
    <mergeCell ref="Z20:Z21"/>
    <mergeCell ref="A14:A19"/>
    <mergeCell ref="B14:B19"/>
    <mergeCell ref="H14:H19"/>
    <mergeCell ref="N14:N19"/>
    <mergeCell ref="T14:T19"/>
    <mergeCell ref="Z14:Z19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40" zoomScaleNormal="40" zoomScaleSheetLayoutView="50" workbookViewId="0">
      <selection activeCell="I17" sqref="I17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customWidth="1"/>
    <col min="7" max="7" width="15.25" style="2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customWidth="1"/>
    <col min="13" max="13" width="15.25" style="2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customWidth="1"/>
    <col min="19" max="19" width="15.625" style="13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customWidth="1"/>
    <col min="31" max="31" width="15.625" style="2" customWidth="1"/>
    <col min="32" max="35" width="15.75" style="2" customWidth="1"/>
    <col min="36" max="16384" width="8.875" style="2"/>
  </cols>
  <sheetData>
    <row r="1" spans="1:34" s="1" customFormat="1" ht="83.25" customHeight="1">
      <c r="A1" s="73" t="s">
        <v>157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4" ht="55.15" customHeight="1">
      <c r="A2" s="17" t="s">
        <v>0</v>
      </c>
      <c r="B2" s="74">
        <v>45075</v>
      </c>
      <c r="C2" s="74"/>
      <c r="D2" s="74"/>
      <c r="E2" s="74"/>
      <c r="F2" s="74"/>
      <c r="G2" s="74"/>
      <c r="H2" s="75">
        <f>B2+1</f>
        <v>45076</v>
      </c>
      <c r="I2" s="75"/>
      <c r="J2" s="75"/>
      <c r="K2" s="75"/>
      <c r="L2" s="75"/>
      <c r="M2" s="75"/>
      <c r="N2" s="76">
        <f>H2+1</f>
        <v>45077</v>
      </c>
      <c r="O2" s="76"/>
      <c r="P2" s="76"/>
      <c r="Q2" s="76"/>
      <c r="R2" s="76"/>
      <c r="S2" s="76"/>
      <c r="T2" s="77">
        <f>N2+1</f>
        <v>45078</v>
      </c>
      <c r="U2" s="77"/>
      <c r="V2" s="77"/>
      <c r="W2" s="77"/>
      <c r="X2" s="77"/>
      <c r="Y2" s="77"/>
      <c r="Z2" s="78">
        <f>T2+1</f>
        <v>45079</v>
      </c>
      <c r="AA2" s="79"/>
      <c r="AB2" s="79"/>
      <c r="AC2" s="80"/>
      <c r="AD2" s="18"/>
      <c r="AE2" s="18"/>
    </row>
    <row r="3" spans="1:34" ht="36.6" customHeight="1">
      <c r="A3" s="19" t="s">
        <v>1</v>
      </c>
      <c r="B3" s="17"/>
      <c r="C3" s="69">
        <v>1600</v>
      </c>
      <c r="D3" s="69"/>
      <c r="E3" s="69"/>
      <c r="F3" s="21"/>
      <c r="G3" s="21"/>
      <c r="H3" s="17"/>
      <c r="I3" s="69">
        <f>C3</f>
        <v>1600</v>
      </c>
      <c r="J3" s="69"/>
      <c r="K3" s="69"/>
      <c r="L3" s="21"/>
      <c r="M3" s="21"/>
      <c r="N3" s="17"/>
      <c r="O3" s="69">
        <v>1600</v>
      </c>
      <c r="P3" s="69"/>
      <c r="Q3" s="69"/>
      <c r="R3" s="21"/>
      <c r="S3" s="21"/>
      <c r="T3" s="17"/>
      <c r="U3" s="69">
        <f>O3</f>
        <v>1600</v>
      </c>
      <c r="V3" s="69"/>
      <c r="W3" s="69"/>
      <c r="X3" s="21"/>
      <c r="Y3" s="21"/>
      <c r="Z3" s="17"/>
      <c r="AA3" s="69">
        <f>U3</f>
        <v>1600</v>
      </c>
      <c r="AB3" s="69"/>
      <c r="AC3" s="69"/>
      <c r="AD3" s="21"/>
      <c r="AE3" s="21"/>
    </row>
    <row r="4" spans="1:34" ht="32.1" customHeight="1">
      <c r="A4" s="19"/>
      <c r="B4" s="17"/>
      <c r="C4" s="20" t="s">
        <v>2</v>
      </c>
      <c r="D4" s="20" t="s">
        <v>3</v>
      </c>
      <c r="E4" s="22" t="s">
        <v>4</v>
      </c>
      <c r="F4" s="19" t="s">
        <v>5</v>
      </c>
      <c r="G4" s="19" t="s">
        <v>6</v>
      </c>
      <c r="H4" s="17"/>
      <c r="I4" s="20" t="s">
        <v>2</v>
      </c>
      <c r="J4" s="20" t="s">
        <v>3</v>
      </c>
      <c r="K4" s="22" t="s">
        <v>4</v>
      </c>
      <c r="L4" s="19" t="s">
        <v>5</v>
      </c>
      <c r="M4" s="19" t="s">
        <v>6</v>
      </c>
      <c r="N4" s="17"/>
      <c r="O4" s="20" t="s">
        <v>2</v>
      </c>
      <c r="P4" s="20" t="s">
        <v>3</v>
      </c>
      <c r="Q4" s="22" t="s">
        <v>4</v>
      </c>
      <c r="R4" s="19" t="s">
        <v>5</v>
      </c>
      <c r="S4" s="19" t="s">
        <v>6</v>
      </c>
      <c r="T4" s="17"/>
      <c r="U4" s="20" t="s">
        <v>2</v>
      </c>
      <c r="V4" s="20" t="s">
        <v>3</v>
      </c>
      <c r="W4" s="22" t="s">
        <v>4</v>
      </c>
      <c r="X4" s="19" t="s">
        <v>5</v>
      </c>
      <c r="Y4" s="19" t="s">
        <v>6</v>
      </c>
      <c r="Z4" s="17"/>
      <c r="AA4" s="20" t="s">
        <v>2</v>
      </c>
      <c r="AB4" s="20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36" customHeight="1">
      <c r="A5" s="109" t="s">
        <v>7</v>
      </c>
      <c r="B5" s="71"/>
      <c r="C5" s="72"/>
      <c r="D5" s="72"/>
      <c r="E5" s="72"/>
      <c r="F5" s="72"/>
      <c r="G5" s="72"/>
      <c r="H5" s="71"/>
      <c r="I5" s="72"/>
      <c r="J5" s="81"/>
      <c r="K5" s="82"/>
      <c r="L5" s="82"/>
      <c r="M5" s="82"/>
      <c r="N5" s="71"/>
      <c r="O5" s="72"/>
      <c r="P5" s="72"/>
      <c r="Q5" s="72"/>
      <c r="R5" s="72"/>
      <c r="S5" s="72"/>
      <c r="T5" s="71"/>
      <c r="U5" s="72"/>
      <c r="V5" s="72"/>
      <c r="W5" s="72"/>
      <c r="X5" s="72"/>
      <c r="Y5" s="72"/>
      <c r="Z5" s="71"/>
      <c r="AA5" s="72"/>
      <c r="AB5" s="72"/>
      <c r="AC5" s="72"/>
      <c r="AD5" s="72"/>
      <c r="AE5" s="72"/>
    </row>
    <row r="6" spans="1:34" s="5" customFormat="1" ht="36" customHeight="1">
      <c r="A6" s="109"/>
      <c r="B6" s="71"/>
      <c r="C6" s="72"/>
      <c r="D6" s="72"/>
      <c r="E6" s="72"/>
      <c r="F6" s="72"/>
      <c r="G6" s="72"/>
      <c r="H6" s="71"/>
      <c r="I6" s="72"/>
      <c r="J6" s="81"/>
      <c r="K6" s="82"/>
      <c r="L6" s="82"/>
      <c r="M6" s="82"/>
      <c r="N6" s="71"/>
      <c r="O6" s="72"/>
      <c r="P6" s="72"/>
      <c r="Q6" s="72"/>
      <c r="R6" s="72"/>
      <c r="S6" s="72"/>
      <c r="T6" s="71"/>
      <c r="U6" s="72"/>
      <c r="V6" s="72"/>
      <c r="W6" s="72"/>
      <c r="X6" s="72"/>
      <c r="Y6" s="72"/>
      <c r="Z6" s="71"/>
      <c r="AA6" s="72"/>
      <c r="AB6" s="72"/>
      <c r="AC6" s="72"/>
      <c r="AD6" s="72"/>
      <c r="AE6" s="72"/>
    </row>
    <row r="7" spans="1:34" s="6" customFormat="1" ht="50.1" customHeight="1">
      <c r="A7" s="110"/>
      <c r="B7" s="85"/>
      <c r="C7" s="42"/>
      <c r="D7" s="42"/>
      <c r="E7" s="23"/>
      <c r="F7" s="23"/>
      <c r="G7" s="23"/>
      <c r="H7" s="85"/>
      <c r="I7" s="42"/>
      <c r="J7" s="42"/>
      <c r="K7" s="23"/>
      <c r="L7" s="23"/>
      <c r="M7" s="23"/>
      <c r="N7" s="85"/>
      <c r="O7" s="42"/>
      <c r="P7" s="42"/>
      <c r="Q7" s="23"/>
      <c r="R7" s="23"/>
      <c r="S7" s="23"/>
      <c r="T7" s="85"/>
      <c r="U7" s="42"/>
      <c r="V7" s="42"/>
      <c r="W7" s="23"/>
      <c r="X7" s="23"/>
      <c r="Y7" s="23"/>
      <c r="Z7" s="85"/>
      <c r="AA7" s="42"/>
      <c r="AB7" s="42"/>
      <c r="AC7" s="23"/>
      <c r="AD7" s="16"/>
      <c r="AE7" s="16"/>
    </row>
    <row r="8" spans="1:34" s="6" customFormat="1" ht="50.1" customHeight="1">
      <c r="A8" s="111"/>
      <c r="B8" s="86"/>
      <c r="C8" s="42"/>
      <c r="D8" s="42"/>
      <c r="E8" s="23"/>
      <c r="F8" s="23"/>
      <c r="G8" s="23"/>
      <c r="H8" s="86"/>
      <c r="I8" s="42"/>
      <c r="J8" s="42"/>
      <c r="K8" s="23"/>
      <c r="L8" s="23"/>
      <c r="M8" s="23"/>
      <c r="N8" s="86"/>
      <c r="O8" s="42"/>
      <c r="P8" s="42"/>
      <c r="Q8" s="23"/>
      <c r="R8" s="23"/>
      <c r="S8" s="23"/>
      <c r="T8" s="86"/>
      <c r="U8" s="42"/>
      <c r="V8" s="42"/>
      <c r="W8" s="23"/>
      <c r="X8" s="23"/>
      <c r="Y8" s="23"/>
      <c r="Z8" s="86"/>
      <c r="AA8" s="42"/>
      <c r="AB8" s="42"/>
      <c r="AC8" s="23"/>
      <c r="AD8" s="16"/>
      <c r="AE8" s="16"/>
    </row>
    <row r="9" spans="1:34" s="6" customFormat="1" ht="50.1" customHeight="1">
      <c r="A9" s="111"/>
      <c r="B9" s="86"/>
      <c r="C9" s="42"/>
      <c r="D9" s="42"/>
      <c r="E9" s="23"/>
      <c r="F9" s="23"/>
      <c r="G9" s="23"/>
      <c r="H9" s="86"/>
      <c r="I9" s="42"/>
      <c r="J9" s="42"/>
      <c r="K9" s="23"/>
      <c r="L9" s="23"/>
      <c r="M9" s="23"/>
      <c r="N9" s="86"/>
      <c r="O9" s="42"/>
      <c r="P9" s="42"/>
      <c r="Q9" s="23"/>
      <c r="R9" s="23"/>
      <c r="S9" s="23"/>
      <c r="T9" s="86"/>
      <c r="U9" s="42"/>
      <c r="V9" s="42"/>
      <c r="W9" s="23"/>
      <c r="X9" s="23"/>
      <c r="Y9" s="23"/>
      <c r="Z9" s="86"/>
      <c r="AA9" s="42"/>
      <c r="AB9" s="42"/>
      <c r="AC9" s="23"/>
      <c r="AD9" s="16"/>
      <c r="AE9" s="16"/>
    </row>
    <row r="10" spans="1:34" s="6" customFormat="1" ht="50.1" customHeight="1">
      <c r="A10" s="111"/>
      <c r="B10" s="86"/>
      <c r="C10" s="42"/>
      <c r="D10" s="42"/>
      <c r="E10" s="23"/>
      <c r="F10" s="23"/>
      <c r="G10" s="23"/>
      <c r="H10" s="86"/>
      <c r="I10" s="42"/>
      <c r="J10" s="42"/>
      <c r="K10" s="23"/>
      <c r="L10" s="23"/>
      <c r="M10" s="23"/>
      <c r="N10" s="86"/>
      <c r="O10" s="42"/>
      <c r="P10" s="42"/>
      <c r="Q10" s="23"/>
      <c r="R10" s="23"/>
      <c r="S10" s="23"/>
      <c r="T10" s="86"/>
      <c r="U10" s="42"/>
      <c r="V10" s="42"/>
      <c r="W10" s="23"/>
      <c r="X10" s="23"/>
      <c r="Y10" s="23"/>
      <c r="Z10" s="86"/>
      <c r="AA10" s="42"/>
      <c r="AB10" s="42"/>
      <c r="AC10" s="23"/>
      <c r="AD10" s="16"/>
      <c r="AE10" s="16"/>
    </row>
    <row r="11" spans="1:34" s="6" customFormat="1" ht="50.1" customHeight="1">
      <c r="A11" s="111"/>
      <c r="B11" s="86"/>
      <c r="C11" s="42"/>
      <c r="D11" s="42"/>
      <c r="E11" s="23"/>
      <c r="F11" s="23"/>
      <c r="G11" s="23"/>
      <c r="H11" s="86"/>
      <c r="I11" s="42"/>
      <c r="J11" s="42"/>
      <c r="K11" s="23"/>
      <c r="L11" s="23"/>
      <c r="M11" s="23"/>
      <c r="N11" s="86"/>
      <c r="O11" s="42"/>
      <c r="P11" s="42"/>
      <c r="Q11" s="23"/>
      <c r="R11" s="23"/>
      <c r="S11" s="23"/>
      <c r="T11" s="86"/>
      <c r="U11" s="42"/>
      <c r="V11" s="42"/>
      <c r="W11" s="23"/>
      <c r="X11" s="23"/>
      <c r="Y11" s="23"/>
      <c r="Z11" s="86"/>
      <c r="AA11" s="42"/>
      <c r="AB11" s="42"/>
      <c r="AC11" s="23"/>
      <c r="AD11" s="16"/>
      <c r="AE11" s="16"/>
    </row>
    <row r="12" spans="1:34" s="6" customFormat="1" ht="50.1" customHeight="1">
      <c r="A12" s="111"/>
      <c r="B12" s="86"/>
      <c r="C12" s="42"/>
      <c r="D12" s="42"/>
      <c r="E12" s="23"/>
      <c r="F12" s="23"/>
      <c r="G12" s="23"/>
      <c r="H12" s="86"/>
      <c r="I12" s="42"/>
      <c r="J12" s="42"/>
      <c r="K12" s="23"/>
      <c r="L12" s="23"/>
      <c r="M12" s="23"/>
      <c r="N12" s="86"/>
      <c r="O12" s="42"/>
      <c r="P12" s="42"/>
      <c r="Q12" s="23"/>
      <c r="R12" s="23"/>
      <c r="S12" s="23"/>
      <c r="T12" s="86"/>
      <c r="U12" s="42"/>
      <c r="V12" s="42"/>
      <c r="W12" s="43"/>
      <c r="X12" s="23"/>
      <c r="Y12" s="23"/>
      <c r="Z12" s="86"/>
      <c r="AA12" s="42"/>
      <c r="AB12" s="42"/>
      <c r="AC12" s="23"/>
      <c r="AD12" s="16"/>
      <c r="AE12" s="16"/>
    </row>
    <row r="13" spans="1:34" s="6" customFormat="1" ht="50.1" customHeight="1">
      <c r="A13" s="111"/>
      <c r="B13" s="86"/>
      <c r="C13" s="42"/>
      <c r="D13" s="42"/>
      <c r="E13" s="23"/>
      <c r="F13" s="23"/>
      <c r="G13" s="23"/>
      <c r="H13" s="86"/>
      <c r="I13" s="42"/>
      <c r="J13" s="42"/>
      <c r="K13" s="23"/>
      <c r="L13" s="23"/>
      <c r="M13" s="23"/>
      <c r="N13" s="86"/>
      <c r="O13" s="42"/>
      <c r="P13" s="42"/>
      <c r="Q13" s="43"/>
      <c r="R13" s="23"/>
      <c r="S13" s="23"/>
      <c r="T13" s="86"/>
      <c r="U13" s="42"/>
      <c r="V13" s="42"/>
      <c r="W13" s="23"/>
      <c r="X13" s="23"/>
      <c r="Y13" s="23"/>
      <c r="Z13" s="86"/>
      <c r="AA13" s="42"/>
      <c r="AB13" s="42"/>
      <c r="AC13" s="23"/>
      <c r="AD13" s="16"/>
      <c r="AE13" s="16"/>
    </row>
    <row r="14" spans="1:34" s="6" customFormat="1" ht="50.1" customHeight="1">
      <c r="A14" s="111"/>
      <c r="B14" s="86"/>
      <c r="C14" s="42"/>
      <c r="D14" s="42"/>
      <c r="E14" s="23"/>
      <c r="F14" s="23"/>
      <c r="G14" s="23"/>
      <c r="H14" s="86"/>
      <c r="I14" s="42"/>
      <c r="J14" s="42"/>
      <c r="K14" s="23"/>
      <c r="L14" s="23"/>
      <c r="M14" s="23"/>
      <c r="N14" s="86"/>
      <c r="O14" s="42"/>
      <c r="P14" s="42"/>
      <c r="Q14" s="43"/>
      <c r="R14" s="23"/>
      <c r="S14" s="23"/>
      <c r="T14" s="86"/>
      <c r="U14" s="42"/>
      <c r="V14" s="42"/>
      <c r="W14" s="23"/>
      <c r="X14" s="23"/>
      <c r="Y14" s="23"/>
      <c r="Z14" s="86"/>
      <c r="AA14" s="42"/>
      <c r="AB14" s="42"/>
      <c r="AC14" s="23"/>
      <c r="AD14" s="16"/>
      <c r="AE14" s="16"/>
    </row>
    <row r="15" spans="1:34" s="6" customFormat="1" ht="50.1" customHeight="1">
      <c r="A15" s="111"/>
      <c r="B15" s="86"/>
      <c r="C15" s="42"/>
      <c r="D15" s="42"/>
      <c r="E15" s="23"/>
      <c r="F15" s="23"/>
      <c r="G15" s="23"/>
      <c r="H15" s="86"/>
      <c r="I15" s="42"/>
      <c r="J15" s="42"/>
      <c r="K15" s="23"/>
      <c r="L15" s="23"/>
      <c r="M15" s="23"/>
      <c r="N15" s="86"/>
      <c r="O15" s="46"/>
      <c r="P15" s="46"/>
      <c r="Q15" s="46"/>
      <c r="R15" s="46"/>
      <c r="S15" s="46"/>
      <c r="T15" s="86"/>
      <c r="U15" s="42"/>
      <c r="V15" s="42"/>
      <c r="W15" s="23"/>
      <c r="X15" s="23"/>
      <c r="Y15" s="23"/>
      <c r="Z15" s="86"/>
      <c r="AA15" s="42"/>
      <c r="AB15" s="42"/>
      <c r="AC15" s="23"/>
      <c r="AD15" s="16"/>
      <c r="AE15" s="16"/>
    </row>
    <row r="16" spans="1:34" s="6" customFormat="1" ht="50.1" customHeight="1">
      <c r="A16" s="111"/>
      <c r="B16" s="86"/>
      <c r="C16" s="42"/>
      <c r="D16" s="42"/>
      <c r="E16" s="23"/>
      <c r="F16" s="23"/>
      <c r="G16" s="23"/>
      <c r="H16" s="86"/>
      <c r="I16" s="42"/>
      <c r="J16" s="42"/>
      <c r="K16" s="23"/>
      <c r="L16" s="23"/>
      <c r="M16" s="23"/>
      <c r="N16" s="86"/>
      <c r="O16" s="42"/>
      <c r="P16" s="42"/>
      <c r="Q16" s="23"/>
      <c r="R16" s="23"/>
      <c r="S16" s="23"/>
      <c r="T16" s="86"/>
      <c r="U16" s="42"/>
      <c r="V16" s="42"/>
      <c r="W16" s="23"/>
      <c r="X16" s="23"/>
      <c r="Y16" s="23"/>
      <c r="Z16" s="86"/>
      <c r="AA16" s="42"/>
      <c r="AB16" s="42"/>
      <c r="AC16" s="23"/>
      <c r="AD16" s="16"/>
      <c r="AE16" s="16"/>
    </row>
    <row r="17" spans="1:31" s="6" customFormat="1" ht="50.1" customHeight="1">
      <c r="A17" s="110"/>
      <c r="B17" s="85"/>
      <c r="C17" s="42"/>
      <c r="D17" s="42"/>
      <c r="E17" s="43"/>
      <c r="F17" s="23"/>
      <c r="G17" s="23"/>
      <c r="H17" s="85"/>
      <c r="I17" s="42"/>
      <c r="J17" s="42"/>
      <c r="K17" s="23"/>
      <c r="L17" s="23"/>
      <c r="M17" s="23"/>
      <c r="N17" s="85"/>
      <c r="O17" s="42"/>
      <c r="P17" s="42"/>
      <c r="Q17" s="23"/>
      <c r="R17" s="23"/>
      <c r="S17" s="23"/>
      <c r="T17" s="85"/>
      <c r="U17" s="42"/>
      <c r="V17" s="42"/>
      <c r="W17" s="23"/>
      <c r="X17" s="23"/>
      <c r="Y17" s="23"/>
      <c r="Z17" s="85"/>
      <c r="AA17" s="42"/>
      <c r="AB17" s="42"/>
      <c r="AC17" s="23"/>
      <c r="AD17" s="16"/>
      <c r="AE17" s="16"/>
    </row>
    <row r="18" spans="1:31" s="6" customFormat="1" ht="50.1" customHeight="1">
      <c r="A18" s="111"/>
      <c r="B18" s="86"/>
      <c r="C18" s="42"/>
      <c r="D18" s="42"/>
      <c r="E18" s="43"/>
      <c r="F18" s="23"/>
      <c r="G18" s="23"/>
      <c r="H18" s="86"/>
      <c r="I18" s="42"/>
      <c r="J18" s="42"/>
      <c r="K18" s="23"/>
      <c r="L18" s="23"/>
      <c r="M18" s="23"/>
      <c r="N18" s="86"/>
      <c r="O18" s="42"/>
      <c r="P18" s="42"/>
      <c r="Q18" s="23"/>
      <c r="R18" s="23"/>
      <c r="S18" s="23"/>
      <c r="T18" s="86"/>
      <c r="U18" s="42"/>
      <c r="V18" s="42"/>
      <c r="W18" s="23"/>
      <c r="X18" s="23"/>
      <c r="Y18" s="23"/>
      <c r="Z18" s="86"/>
      <c r="AA18" s="42"/>
      <c r="AB18" s="42"/>
      <c r="AC18" s="23"/>
      <c r="AD18" s="16"/>
      <c r="AE18" s="16"/>
    </row>
    <row r="19" spans="1:31" s="6" customFormat="1" ht="50.1" customHeight="1">
      <c r="A19" s="111"/>
      <c r="B19" s="86"/>
      <c r="C19" s="42"/>
      <c r="D19" s="42"/>
      <c r="E19" s="45"/>
      <c r="F19" s="23"/>
      <c r="G19" s="23"/>
      <c r="H19" s="86"/>
      <c r="I19" s="42"/>
      <c r="J19" s="42"/>
      <c r="K19" s="23"/>
      <c r="L19" s="23"/>
      <c r="M19" s="23"/>
      <c r="N19" s="86"/>
      <c r="O19" s="42"/>
      <c r="P19" s="42"/>
      <c r="Q19" s="48"/>
      <c r="R19" s="23"/>
      <c r="S19" s="23"/>
      <c r="T19" s="86"/>
      <c r="U19" s="42"/>
      <c r="V19" s="42"/>
      <c r="W19" s="23"/>
      <c r="X19" s="23"/>
      <c r="Y19" s="23"/>
      <c r="Z19" s="86"/>
      <c r="AA19" s="42"/>
      <c r="AB19" s="42"/>
      <c r="AC19" s="23"/>
      <c r="AD19" s="16"/>
      <c r="AE19" s="16"/>
    </row>
    <row r="20" spans="1:31" s="6" customFormat="1" ht="50.1" customHeight="1">
      <c r="A20" s="111"/>
      <c r="B20" s="86"/>
      <c r="C20" s="42"/>
      <c r="D20" s="42"/>
      <c r="E20" s="23"/>
      <c r="F20" s="23"/>
      <c r="G20" s="23"/>
      <c r="H20" s="86"/>
      <c r="I20" s="42"/>
      <c r="J20" s="42"/>
      <c r="K20" s="49"/>
      <c r="L20" s="23"/>
      <c r="M20" s="23"/>
      <c r="N20" s="86"/>
      <c r="O20" s="42"/>
      <c r="P20" s="42"/>
      <c r="Q20" s="23"/>
      <c r="R20" s="23"/>
      <c r="S20" s="23"/>
      <c r="T20" s="86"/>
      <c r="U20" s="42"/>
      <c r="V20" s="42"/>
      <c r="W20" s="23"/>
      <c r="X20" s="23"/>
      <c r="Y20" s="23"/>
      <c r="Z20" s="86"/>
      <c r="AA20" s="42"/>
      <c r="AB20" s="42"/>
      <c r="AC20" s="23"/>
      <c r="AD20" s="16"/>
      <c r="AE20" s="16"/>
    </row>
    <row r="21" spans="1:31" s="6" customFormat="1" ht="50.1" customHeight="1">
      <c r="A21" s="111"/>
      <c r="B21" s="86"/>
      <c r="C21" s="42"/>
      <c r="D21" s="42"/>
      <c r="E21" s="23"/>
      <c r="F21" s="23"/>
      <c r="G21" s="23"/>
      <c r="H21" s="86"/>
      <c r="I21" s="42"/>
      <c r="J21" s="42"/>
      <c r="K21" s="43"/>
      <c r="L21" s="23"/>
      <c r="M21" s="23"/>
      <c r="N21" s="86"/>
      <c r="O21" s="42"/>
      <c r="P21" s="42"/>
      <c r="Q21" s="23"/>
      <c r="R21" s="23"/>
      <c r="S21" s="23"/>
      <c r="T21" s="86"/>
      <c r="U21" s="42"/>
      <c r="V21" s="42"/>
      <c r="W21" s="23"/>
      <c r="X21" s="23"/>
      <c r="Y21" s="23"/>
      <c r="Z21" s="86"/>
      <c r="AA21" s="42"/>
      <c r="AB21" s="42"/>
      <c r="AC21" s="23"/>
      <c r="AD21" s="16"/>
      <c r="AE21" s="16"/>
    </row>
    <row r="22" spans="1:31" s="6" customFormat="1" ht="50.1" customHeight="1">
      <c r="A22" s="111"/>
      <c r="B22" s="86"/>
      <c r="C22" s="46"/>
      <c r="D22" s="46"/>
      <c r="E22" s="23"/>
      <c r="F22" s="46"/>
      <c r="G22" s="46"/>
      <c r="H22" s="86"/>
      <c r="I22" s="42"/>
      <c r="J22" s="42"/>
      <c r="K22" s="43"/>
      <c r="L22" s="23"/>
      <c r="M22" s="23"/>
      <c r="N22" s="86"/>
      <c r="O22" s="42"/>
      <c r="P22" s="42"/>
      <c r="Q22" s="23"/>
      <c r="R22" s="23"/>
      <c r="S22" s="23"/>
      <c r="T22" s="86"/>
      <c r="U22" s="42"/>
      <c r="V22" s="42"/>
      <c r="W22" s="23"/>
      <c r="X22" s="23"/>
      <c r="Y22" s="23"/>
      <c r="Z22" s="86"/>
      <c r="AA22" s="42"/>
      <c r="AB22" s="42"/>
      <c r="AC22" s="23"/>
      <c r="AD22" s="16"/>
      <c r="AE22" s="16"/>
    </row>
    <row r="23" spans="1:31" s="6" customFormat="1" ht="50.1" customHeight="1">
      <c r="A23" s="110"/>
      <c r="B23" s="108"/>
      <c r="C23" s="42"/>
      <c r="D23" s="42"/>
      <c r="E23" s="23"/>
      <c r="F23" s="23"/>
      <c r="G23" s="23"/>
      <c r="H23" s="108"/>
      <c r="I23" s="42"/>
      <c r="J23" s="42"/>
      <c r="K23" s="23"/>
      <c r="L23" s="23"/>
      <c r="M23" s="23"/>
      <c r="N23" s="108"/>
      <c r="O23" s="42"/>
      <c r="P23" s="42"/>
      <c r="Q23" s="23"/>
      <c r="R23" s="23"/>
      <c r="S23" s="23"/>
      <c r="T23" s="85"/>
      <c r="U23" s="42"/>
      <c r="V23" s="42"/>
      <c r="W23" s="23"/>
      <c r="X23" s="23"/>
      <c r="Y23" s="23"/>
      <c r="Z23" s="85"/>
      <c r="AA23" s="42"/>
      <c r="AB23" s="42"/>
      <c r="AC23" s="23"/>
      <c r="AD23" s="16"/>
      <c r="AE23" s="16"/>
    </row>
    <row r="24" spans="1:31" s="6" customFormat="1" ht="50.1" customHeight="1">
      <c r="A24" s="111"/>
      <c r="B24" s="71"/>
      <c r="C24" s="42"/>
      <c r="D24" s="42"/>
      <c r="E24" s="23"/>
      <c r="F24" s="23"/>
      <c r="G24" s="23"/>
      <c r="H24" s="71"/>
      <c r="I24" s="24"/>
      <c r="J24" s="24"/>
      <c r="K24" s="33"/>
      <c r="L24" s="23"/>
      <c r="M24" s="23"/>
      <c r="N24" s="71"/>
      <c r="O24" s="24"/>
      <c r="P24" s="24"/>
      <c r="Q24" s="33"/>
      <c r="R24" s="23"/>
      <c r="S24" s="23"/>
      <c r="T24" s="86"/>
      <c r="U24" s="42"/>
      <c r="V24" s="42"/>
      <c r="W24" s="23"/>
      <c r="X24" s="23"/>
      <c r="Y24" s="23"/>
      <c r="Z24" s="86"/>
      <c r="AA24" s="42"/>
      <c r="AB24" s="42"/>
      <c r="AC24" s="23"/>
      <c r="AD24" s="16"/>
      <c r="AE24" s="16"/>
    </row>
    <row r="25" spans="1:31" s="6" customFormat="1" ht="50.1" customHeight="1">
      <c r="A25" s="110"/>
      <c r="B25" s="85"/>
      <c r="C25" s="42"/>
      <c r="D25" s="42"/>
      <c r="E25" s="23"/>
      <c r="F25" s="23"/>
      <c r="G25" s="23"/>
      <c r="H25" s="85"/>
      <c r="I25" s="42"/>
      <c r="J25" s="42"/>
      <c r="K25" s="23"/>
      <c r="L25" s="23"/>
      <c r="M25" s="23"/>
      <c r="N25" s="85"/>
      <c r="O25" s="42"/>
      <c r="P25" s="42"/>
      <c r="Q25" s="23"/>
      <c r="R25" s="23"/>
      <c r="S25" s="23"/>
      <c r="T25" s="85"/>
      <c r="U25" s="42"/>
      <c r="V25" s="42"/>
      <c r="W25" s="23"/>
      <c r="X25" s="23"/>
      <c r="Y25" s="23"/>
      <c r="Z25" s="85"/>
      <c r="AA25" s="42"/>
      <c r="AB25" s="42"/>
      <c r="AC25" s="23"/>
      <c r="AD25" s="16"/>
      <c r="AE25" s="16"/>
    </row>
    <row r="26" spans="1:31" s="6" customFormat="1" ht="50.1" customHeight="1">
      <c r="A26" s="111"/>
      <c r="B26" s="86"/>
      <c r="C26" s="42"/>
      <c r="D26" s="42"/>
      <c r="E26" s="23"/>
      <c r="F26" s="23"/>
      <c r="G26" s="23"/>
      <c r="H26" s="86"/>
      <c r="I26" s="42"/>
      <c r="J26" s="42"/>
      <c r="K26" s="23"/>
      <c r="L26" s="23"/>
      <c r="M26" s="23"/>
      <c r="N26" s="86"/>
      <c r="O26" s="42"/>
      <c r="P26" s="42"/>
      <c r="Q26" s="23"/>
      <c r="R26" s="23"/>
      <c r="S26" s="23"/>
      <c r="T26" s="86"/>
      <c r="U26" s="42"/>
      <c r="V26" s="42"/>
      <c r="W26" s="23"/>
      <c r="X26" s="23"/>
      <c r="Y26" s="23"/>
      <c r="Z26" s="86"/>
      <c r="AA26" s="42"/>
      <c r="AB26" s="42"/>
      <c r="AC26" s="23"/>
      <c r="AD26" s="16"/>
      <c r="AE26" s="16"/>
    </row>
    <row r="27" spans="1:31" s="6" customFormat="1" ht="50.1" customHeight="1">
      <c r="A27" s="111"/>
      <c r="B27" s="86"/>
      <c r="C27" s="42"/>
      <c r="D27" s="42"/>
      <c r="E27" s="23"/>
      <c r="F27" s="23"/>
      <c r="G27" s="23"/>
      <c r="H27" s="86"/>
      <c r="I27" s="42"/>
      <c r="J27" s="42"/>
      <c r="K27" s="23"/>
      <c r="L27" s="23"/>
      <c r="M27" s="23"/>
      <c r="N27" s="86"/>
      <c r="O27" s="42"/>
      <c r="P27" s="42"/>
      <c r="Q27" s="23"/>
      <c r="R27" s="23"/>
      <c r="S27" s="23"/>
      <c r="T27" s="86"/>
      <c r="U27" s="42"/>
      <c r="V27" s="42"/>
      <c r="W27" s="23"/>
      <c r="X27" s="23"/>
      <c r="Y27" s="23"/>
      <c r="Z27" s="86"/>
      <c r="AA27" s="42"/>
      <c r="AB27" s="42"/>
      <c r="AC27" s="23"/>
      <c r="AD27" s="16"/>
      <c r="AE27" s="16"/>
    </row>
    <row r="28" spans="1:31" s="6" customFormat="1" ht="50.1" customHeight="1">
      <c r="A28" s="111"/>
      <c r="B28" s="86"/>
      <c r="C28" s="42"/>
      <c r="D28" s="42"/>
      <c r="E28" s="23"/>
      <c r="F28" s="23"/>
      <c r="G28" s="23"/>
      <c r="H28" s="86"/>
      <c r="I28" s="42"/>
      <c r="J28" s="42"/>
      <c r="K28" s="23"/>
      <c r="L28" s="23"/>
      <c r="M28" s="23"/>
      <c r="N28" s="86"/>
      <c r="O28" s="42"/>
      <c r="P28" s="42"/>
      <c r="Q28" s="43"/>
      <c r="R28" s="23"/>
      <c r="S28" s="23"/>
      <c r="T28" s="86"/>
      <c r="U28" s="42"/>
      <c r="V28" s="42"/>
      <c r="W28" s="23"/>
      <c r="X28" s="23"/>
      <c r="Y28" s="23"/>
      <c r="Z28" s="86"/>
      <c r="AA28" s="42"/>
      <c r="AB28" s="42"/>
      <c r="AC28" s="23"/>
      <c r="AD28" s="16"/>
      <c r="AE28" s="16"/>
    </row>
    <row r="29" spans="1:31" s="6" customFormat="1" ht="50.1" customHeight="1">
      <c r="A29" s="111"/>
      <c r="B29" s="86"/>
      <c r="C29" s="42"/>
      <c r="D29" s="42"/>
      <c r="E29" s="23"/>
      <c r="F29" s="23"/>
      <c r="G29" s="23"/>
      <c r="H29" s="86"/>
      <c r="I29" s="42"/>
      <c r="J29" s="42"/>
      <c r="K29" s="43"/>
      <c r="L29" s="23"/>
      <c r="M29" s="23"/>
      <c r="N29" s="86"/>
      <c r="O29" s="42"/>
      <c r="P29" s="42"/>
      <c r="Q29" s="48"/>
      <c r="R29" s="23"/>
      <c r="S29" s="23"/>
      <c r="T29" s="86"/>
      <c r="U29" s="42"/>
      <c r="V29" s="42"/>
      <c r="W29" s="23"/>
      <c r="X29" s="23"/>
      <c r="Y29" s="23"/>
      <c r="Z29" s="86"/>
      <c r="AA29" s="42"/>
      <c r="AB29" s="42"/>
      <c r="AC29" s="23"/>
      <c r="AD29" s="16"/>
      <c r="AE29" s="16"/>
    </row>
    <row r="30" spans="1:31" s="6" customFormat="1" ht="50.1" customHeight="1">
      <c r="A30" s="111"/>
      <c r="B30" s="86"/>
      <c r="C30" s="42"/>
      <c r="D30" s="42"/>
      <c r="E30" s="23"/>
      <c r="F30" s="23"/>
      <c r="G30" s="23"/>
      <c r="H30" s="86"/>
      <c r="I30" s="42"/>
      <c r="J30" s="42"/>
      <c r="K30" s="43"/>
      <c r="L30" s="23"/>
      <c r="M30" s="23"/>
      <c r="N30" s="86"/>
      <c r="O30" s="42"/>
      <c r="P30" s="42"/>
      <c r="Q30" s="23"/>
      <c r="R30" s="23"/>
      <c r="S30" s="23"/>
      <c r="T30" s="86"/>
      <c r="U30" s="42"/>
      <c r="V30" s="42"/>
      <c r="W30" s="23"/>
      <c r="X30" s="23"/>
      <c r="Y30" s="23"/>
      <c r="Z30" s="86"/>
      <c r="AA30" s="42"/>
      <c r="AB30" s="42"/>
      <c r="AC30" s="23"/>
      <c r="AD30" s="16"/>
      <c r="AE30" s="16"/>
    </row>
    <row r="31" spans="1:31" s="6" customFormat="1" ht="50.1" customHeight="1">
      <c r="A31" s="111"/>
      <c r="B31" s="86"/>
      <c r="C31" s="42"/>
      <c r="D31" s="42"/>
      <c r="E31" s="23"/>
      <c r="F31" s="23"/>
      <c r="G31" s="23"/>
      <c r="H31" s="86"/>
      <c r="I31" s="42"/>
      <c r="J31" s="42"/>
      <c r="K31" s="23"/>
      <c r="L31" s="23"/>
      <c r="M31" s="23"/>
      <c r="N31" s="86"/>
      <c r="O31" s="42"/>
      <c r="P31" s="42"/>
      <c r="Q31" s="43"/>
      <c r="R31" s="23"/>
      <c r="S31" s="23"/>
      <c r="T31" s="86"/>
      <c r="U31" s="42"/>
      <c r="V31" s="42"/>
      <c r="W31" s="23"/>
      <c r="X31" s="23"/>
      <c r="Y31" s="23"/>
      <c r="Z31" s="86"/>
      <c r="AA31" s="42"/>
      <c r="AB31" s="42"/>
      <c r="AC31" s="23"/>
      <c r="AD31" s="16"/>
      <c r="AE31" s="16"/>
    </row>
    <row r="32" spans="1:31" s="6" customFormat="1" ht="50.1" customHeight="1">
      <c r="A32" s="41"/>
      <c r="B32" s="44"/>
      <c r="C32" s="42"/>
      <c r="D32" s="42"/>
      <c r="E32" s="23"/>
      <c r="F32" s="23"/>
      <c r="G32" s="23"/>
      <c r="H32" s="44"/>
      <c r="I32" s="42"/>
      <c r="J32" s="42"/>
      <c r="K32" s="47"/>
      <c r="L32" s="23"/>
      <c r="M32" s="23"/>
      <c r="N32" s="44"/>
      <c r="O32" s="42"/>
      <c r="P32" s="42"/>
      <c r="Q32" s="23"/>
      <c r="R32" s="23"/>
      <c r="S32" s="23"/>
      <c r="T32" s="44"/>
      <c r="U32" s="42"/>
      <c r="V32" s="42"/>
      <c r="W32" s="47"/>
      <c r="X32" s="23"/>
      <c r="Y32" s="23"/>
      <c r="Z32" s="44"/>
      <c r="AA32" s="42"/>
      <c r="AB32" s="42"/>
      <c r="AC32" s="23"/>
      <c r="AD32" s="16"/>
      <c r="AE32" s="16"/>
    </row>
    <row r="33" spans="1:34" s="7" customFormat="1" ht="43.35" customHeight="1">
      <c r="A33" s="34" t="s">
        <v>8</v>
      </c>
      <c r="B33" s="35"/>
      <c r="C33" s="112">
        <f>SUM(G5:G32)</f>
        <v>0</v>
      </c>
      <c r="D33" s="113"/>
      <c r="E33" s="113"/>
      <c r="F33" s="113"/>
      <c r="G33" s="114"/>
      <c r="H33" s="35"/>
      <c r="I33" s="112">
        <f>SUM(M5:M32)</f>
        <v>0</v>
      </c>
      <c r="J33" s="113"/>
      <c r="K33" s="113"/>
      <c r="L33" s="113"/>
      <c r="M33" s="114"/>
      <c r="N33" s="35" t="s">
        <v>9</v>
      </c>
      <c r="O33" s="112">
        <f>SUM(S5:S32)</f>
        <v>0</v>
      </c>
      <c r="P33" s="113"/>
      <c r="Q33" s="113"/>
      <c r="R33" s="113"/>
      <c r="S33" s="114"/>
      <c r="T33" s="35" t="s">
        <v>9</v>
      </c>
      <c r="U33" s="112">
        <f>SUM(Y5:Y32)</f>
        <v>0</v>
      </c>
      <c r="V33" s="113"/>
      <c r="W33" s="113"/>
      <c r="X33" s="113"/>
      <c r="Y33" s="114"/>
      <c r="Z33" s="35" t="s">
        <v>9</v>
      </c>
      <c r="AA33" s="112">
        <f>SUM(AE5:AE32)</f>
        <v>0</v>
      </c>
      <c r="AB33" s="113"/>
      <c r="AC33" s="113"/>
      <c r="AD33" s="113"/>
      <c r="AE33" s="114"/>
      <c r="AF33" s="115">
        <f>SUM(C33,I33,O33,U33,AA33)</f>
        <v>0</v>
      </c>
      <c r="AG33" s="116"/>
      <c r="AH33" s="116"/>
    </row>
    <row r="34" spans="1:34" s="8" customFormat="1" ht="25.35" customHeight="1">
      <c r="A34" s="97" t="s">
        <v>10</v>
      </c>
      <c r="B34" s="100"/>
      <c r="C34" s="95" t="s">
        <v>11</v>
      </c>
      <c r="D34" s="96"/>
      <c r="E34" s="36"/>
      <c r="F34" s="37"/>
      <c r="G34" s="37"/>
      <c r="H34" s="100"/>
      <c r="I34" s="95" t="s">
        <v>11</v>
      </c>
      <c r="J34" s="96"/>
      <c r="K34" s="38"/>
      <c r="L34" s="37"/>
      <c r="M34" s="37"/>
      <c r="N34" s="100"/>
      <c r="O34" s="95" t="s">
        <v>11</v>
      </c>
      <c r="P34" s="96"/>
      <c r="Q34" s="38"/>
      <c r="R34" s="21"/>
      <c r="S34" s="21"/>
      <c r="T34" s="100"/>
      <c r="U34" s="95" t="s">
        <v>11</v>
      </c>
      <c r="V34" s="96"/>
      <c r="W34" s="38"/>
      <c r="X34" s="21"/>
      <c r="Y34" s="21"/>
      <c r="Z34" s="100"/>
      <c r="AA34" s="95" t="s">
        <v>11</v>
      </c>
      <c r="AB34" s="96"/>
      <c r="AC34" s="38"/>
      <c r="AD34" s="21"/>
      <c r="AE34" s="21"/>
      <c r="AF34" s="93">
        <f>AF33/4/1626</f>
        <v>0</v>
      </c>
      <c r="AG34" s="94"/>
      <c r="AH34" s="94"/>
    </row>
    <row r="35" spans="1:34" s="8" customFormat="1" ht="25.35" customHeight="1">
      <c r="A35" s="98"/>
      <c r="B35" s="101"/>
      <c r="C35" s="95" t="s">
        <v>12</v>
      </c>
      <c r="D35" s="96"/>
      <c r="E35" s="36"/>
      <c r="F35" s="37"/>
      <c r="G35" s="37"/>
      <c r="H35" s="101"/>
      <c r="I35" s="95" t="s">
        <v>12</v>
      </c>
      <c r="J35" s="96"/>
      <c r="K35" s="38"/>
      <c r="L35" s="37"/>
      <c r="M35" s="37"/>
      <c r="N35" s="101"/>
      <c r="O35" s="95" t="s">
        <v>12</v>
      </c>
      <c r="P35" s="96"/>
      <c r="Q35" s="38"/>
      <c r="R35" s="21"/>
      <c r="S35" s="21"/>
      <c r="T35" s="101"/>
      <c r="U35" s="95" t="s">
        <v>12</v>
      </c>
      <c r="V35" s="96"/>
      <c r="W35" s="38"/>
      <c r="X35" s="21"/>
      <c r="Y35" s="21"/>
      <c r="Z35" s="101"/>
      <c r="AA35" s="95" t="s">
        <v>12</v>
      </c>
      <c r="AB35" s="96"/>
      <c r="AC35" s="38"/>
      <c r="AD35" s="21"/>
      <c r="AE35" s="21"/>
      <c r="AF35" s="93"/>
      <c r="AG35" s="94"/>
      <c r="AH35" s="94"/>
    </row>
    <row r="36" spans="1:34" s="8" customFormat="1" ht="25.35" customHeight="1">
      <c r="A36" s="98"/>
      <c r="B36" s="101"/>
      <c r="C36" s="95" t="s">
        <v>13</v>
      </c>
      <c r="D36" s="96"/>
      <c r="E36" s="36"/>
      <c r="F36" s="37"/>
      <c r="G36" s="37"/>
      <c r="H36" s="101"/>
      <c r="I36" s="95" t="s">
        <v>13</v>
      </c>
      <c r="J36" s="96"/>
      <c r="K36" s="38"/>
      <c r="L36" s="37"/>
      <c r="M36" s="37"/>
      <c r="N36" s="101"/>
      <c r="O36" s="95" t="s">
        <v>13</v>
      </c>
      <c r="P36" s="96"/>
      <c r="Q36" s="38"/>
      <c r="R36" s="21"/>
      <c r="S36" s="21"/>
      <c r="T36" s="101"/>
      <c r="U36" s="95" t="s">
        <v>13</v>
      </c>
      <c r="V36" s="96"/>
      <c r="W36" s="38"/>
      <c r="X36" s="21"/>
      <c r="Y36" s="21"/>
      <c r="Z36" s="101"/>
      <c r="AA36" s="95" t="s">
        <v>13</v>
      </c>
      <c r="AB36" s="96"/>
      <c r="AC36" s="38"/>
      <c r="AD36" s="21"/>
      <c r="AE36" s="21"/>
    </row>
    <row r="37" spans="1:34" s="8" customFormat="1" ht="25.35" customHeight="1">
      <c r="A37" s="98"/>
      <c r="B37" s="101"/>
      <c r="C37" s="95" t="s">
        <v>14</v>
      </c>
      <c r="D37" s="96"/>
      <c r="E37" s="36"/>
      <c r="F37" s="37"/>
      <c r="G37" s="37"/>
      <c r="H37" s="101"/>
      <c r="I37" s="95" t="s">
        <v>14</v>
      </c>
      <c r="J37" s="96"/>
      <c r="K37" s="38"/>
      <c r="L37" s="37"/>
      <c r="M37" s="37"/>
      <c r="N37" s="101"/>
      <c r="O37" s="95" t="s">
        <v>14</v>
      </c>
      <c r="P37" s="96"/>
      <c r="Q37" s="38"/>
      <c r="R37" s="21"/>
      <c r="S37" s="21"/>
      <c r="T37" s="101"/>
      <c r="U37" s="95" t="s">
        <v>14</v>
      </c>
      <c r="V37" s="96"/>
      <c r="W37" s="38"/>
      <c r="X37" s="21"/>
      <c r="Y37" s="21"/>
      <c r="Z37" s="101"/>
      <c r="AA37" s="95" t="s">
        <v>14</v>
      </c>
      <c r="AB37" s="96"/>
      <c r="AC37" s="38"/>
      <c r="AD37" s="21"/>
      <c r="AE37" s="21"/>
    </row>
    <row r="38" spans="1:34" s="8" customFormat="1" ht="25.35" customHeight="1">
      <c r="A38" s="98"/>
      <c r="B38" s="101"/>
      <c r="C38" s="95" t="s">
        <v>15</v>
      </c>
      <c r="D38" s="96"/>
      <c r="E38" s="36"/>
      <c r="F38" s="37"/>
      <c r="G38" s="37"/>
      <c r="H38" s="101"/>
      <c r="I38" s="95" t="s">
        <v>15</v>
      </c>
      <c r="J38" s="96"/>
      <c r="K38" s="36"/>
      <c r="L38" s="37"/>
      <c r="M38" s="37"/>
      <c r="N38" s="101"/>
      <c r="O38" s="95" t="s">
        <v>15</v>
      </c>
      <c r="P38" s="96"/>
      <c r="Q38" s="38"/>
      <c r="R38" s="21"/>
      <c r="S38" s="21"/>
      <c r="T38" s="101"/>
      <c r="U38" s="95" t="s">
        <v>15</v>
      </c>
      <c r="V38" s="96"/>
      <c r="W38" s="38"/>
      <c r="X38" s="21"/>
      <c r="Y38" s="21"/>
      <c r="Z38" s="101"/>
      <c r="AA38" s="95" t="s">
        <v>15</v>
      </c>
      <c r="AB38" s="96"/>
      <c r="AC38" s="38"/>
      <c r="AD38" s="21"/>
      <c r="AE38" s="21"/>
    </row>
    <row r="39" spans="1:34" s="8" customFormat="1" ht="25.35" customHeight="1">
      <c r="A39" s="98"/>
      <c r="B39" s="101"/>
      <c r="C39" s="95" t="s">
        <v>16</v>
      </c>
      <c r="D39" s="96"/>
      <c r="E39" s="38"/>
      <c r="F39" s="37"/>
      <c r="G39" s="37"/>
      <c r="H39" s="101"/>
      <c r="I39" s="95" t="s">
        <v>16</v>
      </c>
      <c r="J39" s="96"/>
      <c r="K39" s="38"/>
      <c r="L39" s="37"/>
      <c r="M39" s="37"/>
      <c r="N39" s="101"/>
      <c r="O39" s="95" t="s">
        <v>16</v>
      </c>
      <c r="P39" s="96"/>
      <c r="Q39" s="38"/>
      <c r="R39" s="21"/>
      <c r="S39" s="21"/>
      <c r="T39" s="101"/>
      <c r="U39" s="95" t="s">
        <v>16</v>
      </c>
      <c r="V39" s="96"/>
      <c r="W39" s="38"/>
      <c r="X39" s="21"/>
      <c r="Y39" s="21"/>
      <c r="Z39" s="101"/>
      <c r="AA39" s="95" t="s">
        <v>16</v>
      </c>
      <c r="AB39" s="96"/>
      <c r="AC39" s="38"/>
      <c r="AD39" s="21"/>
      <c r="AE39" s="21"/>
    </row>
    <row r="40" spans="1:34" s="8" customFormat="1" ht="30" customHeight="1">
      <c r="A40" s="99"/>
      <c r="B40" s="102"/>
      <c r="C40" s="95" t="s">
        <v>17</v>
      </c>
      <c r="D40" s="96"/>
      <c r="E40" s="39">
        <f>E34*70+E35*75+E36*25+E37*60+E39*45+E38*150</f>
        <v>0</v>
      </c>
      <c r="F40" s="37"/>
      <c r="G40" s="37"/>
      <c r="H40" s="102"/>
      <c r="I40" s="95" t="s">
        <v>17</v>
      </c>
      <c r="J40" s="96"/>
      <c r="K40" s="39">
        <f>K34*70+K35*75+K36*25+K37*60+K39*45+K38*150</f>
        <v>0</v>
      </c>
      <c r="L40" s="37"/>
      <c r="M40" s="37"/>
      <c r="N40" s="102"/>
      <c r="O40" s="95" t="s">
        <v>17</v>
      </c>
      <c r="P40" s="96"/>
      <c r="Q40" s="39">
        <f>Q34*70+Q35*75+Q36*25+Q37*150+Q39*45</f>
        <v>0</v>
      </c>
      <c r="R40" s="37"/>
      <c r="S40" s="37"/>
      <c r="T40" s="102"/>
      <c r="U40" s="95" t="s">
        <v>17</v>
      </c>
      <c r="V40" s="96"/>
      <c r="W40" s="39">
        <f>W34*70+W35*75+W36*25+W37*60+W39*45</f>
        <v>0</v>
      </c>
      <c r="X40" s="37"/>
      <c r="Y40" s="37"/>
      <c r="Z40" s="102"/>
      <c r="AA40" s="95" t="s">
        <v>17</v>
      </c>
      <c r="AB40" s="96"/>
      <c r="AC40" s="39">
        <f>AC34*70+AC35*75+AC36*25+AC37*60+AC39*45</f>
        <v>0</v>
      </c>
      <c r="AD40" s="37"/>
      <c r="AE40" s="37"/>
    </row>
    <row r="41" spans="1:34" s="8" customFormat="1" ht="47.25" customHeight="1">
      <c r="A41" s="104" t="s">
        <v>18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</row>
    <row r="42" spans="1:34" s="10" customFormat="1" ht="30" customHeight="1">
      <c r="A42" s="103" t="s">
        <v>19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9"/>
      <c r="AE42" s="9"/>
    </row>
    <row r="43" spans="1:34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1"/>
      <c r="R43" s="9"/>
      <c r="S43" s="9"/>
      <c r="T43" s="9"/>
      <c r="U43" s="9"/>
      <c r="V43" s="9"/>
      <c r="W43" s="11"/>
      <c r="X43" s="9"/>
      <c r="Y43" s="9"/>
      <c r="Z43" s="9"/>
      <c r="AA43" s="9"/>
      <c r="AB43" s="9"/>
      <c r="AC43" s="11"/>
      <c r="AD43" s="9"/>
      <c r="AE43" s="9"/>
    </row>
    <row r="44" spans="1:34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  <c r="R44" s="9"/>
      <c r="S44" s="9"/>
      <c r="T44" s="9"/>
      <c r="U44" s="9"/>
      <c r="V44" s="9"/>
      <c r="W44" s="11"/>
      <c r="X44" s="9"/>
      <c r="Y44" s="9"/>
      <c r="Z44" s="9"/>
      <c r="AA44" s="9"/>
      <c r="AB44" s="9"/>
      <c r="AC44" s="11"/>
      <c r="AD44" s="9"/>
      <c r="AE44" s="9"/>
    </row>
    <row r="45" spans="1:34" ht="30" customHeight="1"/>
    <row r="46" spans="1:34" ht="30" customHeight="1"/>
    <row r="47" spans="1:34" ht="30" customHeight="1"/>
  </sheetData>
  <mergeCells count="116"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C33:G33"/>
    <mergeCell ref="I33:M33"/>
    <mergeCell ref="O33:S33"/>
    <mergeCell ref="U33:Y33"/>
    <mergeCell ref="AA33:AE33"/>
    <mergeCell ref="AF33:AH33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15週</vt:lpstr>
      <vt:lpstr>15素週</vt:lpstr>
      <vt:lpstr>16</vt:lpstr>
      <vt:lpstr>'15素週'!Print_Area</vt:lpstr>
      <vt:lpstr>'15週'!Print_Area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2023-05-18T05:35:07Z</cp:lastPrinted>
  <dcterms:created xsi:type="dcterms:W3CDTF">2023-01-06T05:54:09Z</dcterms:created>
  <dcterms:modified xsi:type="dcterms:W3CDTF">2023-05-18T06:32:48Z</dcterms:modified>
</cp:coreProperties>
</file>