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學校午餐\食譜\111-2確認菜單\"/>
    </mc:Choice>
  </mc:AlternateContent>
  <bookViews>
    <workbookView xWindow="-105" yWindow="-105" windowWidth="23250" windowHeight="12570" tabRatio="612"/>
  </bookViews>
  <sheets>
    <sheet name="14週" sheetId="40" r:id="rId1"/>
    <sheet name="14素週" sheetId="41" r:id="rId2"/>
    <sheet name="15" sheetId="29" state="hidden" r:id="rId3"/>
    <sheet name="16" sheetId="30" state="hidden" r:id="rId4"/>
  </sheets>
  <definedNames>
    <definedName name="_xlnm.Print_Area" localSheetId="1">'14素週'!$A$1:$AE$37</definedName>
    <definedName name="_xlnm.Print_Area" localSheetId="0">'14週'!$A$1:$AE$45</definedName>
    <definedName name="_xlnm.Print_Area" localSheetId="2">'15'!$A$1:$AE$42</definedName>
    <definedName name="_xlnm.Print_Area" localSheetId="3">'16'!$A$1:$AE$42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41" l="1"/>
  <c r="W36" i="41"/>
  <c r="Q36" i="41"/>
  <c r="K36" i="41"/>
  <c r="E36" i="41"/>
  <c r="AC43" i="40"/>
  <c r="S18" i="41" l="1"/>
  <c r="Y17" i="41"/>
  <c r="S10" i="41"/>
  <c r="G10" i="41"/>
  <c r="AE8" i="41"/>
  <c r="G8" i="41"/>
  <c r="AE7" i="41"/>
  <c r="M7" i="41"/>
  <c r="G7" i="41"/>
  <c r="AF30" i="41" s="1"/>
  <c r="I3" i="41"/>
  <c r="O3" i="41" s="1"/>
  <c r="U3" i="41" s="1"/>
  <c r="AA3" i="41" s="1"/>
  <c r="H2" i="41"/>
  <c r="N2" i="41" s="1"/>
  <c r="T2" i="41" s="1"/>
  <c r="Z2" i="41" s="1"/>
  <c r="W43" i="40"/>
  <c r="Q43" i="40"/>
  <c r="K43" i="40"/>
  <c r="E43" i="40"/>
  <c r="AF37" i="40"/>
  <c r="Y36" i="40"/>
  <c r="M36" i="40"/>
  <c r="S35" i="40"/>
  <c r="S34" i="40"/>
  <c r="S33" i="40"/>
  <c r="S32" i="40"/>
  <c r="S31" i="40"/>
  <c r="S30" i="40"/>
  <c r="Y29" i="40"/>
  <c r="Y28" i="40"/>
  <c r="AE27" i="40"/>
  <c r="Y27" i="40"/>
  <c r="Y26" i="40"/>
  <c r="AE22" i="40"/>
  <c r="S21" i="40"/>
  <c r="S20" i="40"/>
  <c r="S19" i="40"/>
  <c r="S18" i="40"/>
  <c r="AE17" i="40"/>
  <c r="S17" i="40"/>
  <c r="S16" i="40"/>
  <c r="Y15" i="40"/>
  <c r="Y14" i="40"/>
  <c r="Y13" i="40"/>
  <c r="Y12" i="40"/>
  <c r="Y11" i="40"/>
  <c r="S11" i="40"/>
  <c r="Y10" i="40"/>
  <c r="S10" i="40"/>
  <c r="Y9" i="40"/>
  <c r="S9" i="40"/>
  <c r="Y8" i="40"/>
  <c r="S8" i="40"/>
  <c r="Y7" i="40"/>
  <c r="S7" i="40"/>
  <c r="I3" i="40"/>
  <c r="O3" i="40" s="1"/>
  <c r="U3" i="40" s="1"/>
  <c r="AA3" i="40" s="1"/>
  <c r="N2" i="40"/>
  <c r="T2" i="40" s="1"/>
  <c r="Z2" i="40" s="1"/>
  <c r="H2" i="40"/>
  <c r="AC40" i="30" l="1"/>
  <c r="W40" i="30"/>
  <c r="Q40" i="30"/>
  <c r="K40" i="30"/>
  <c r="E40" i="30"/>
  <c r="AA33" i="30"/>
  <c r="U33" i="30"/>
  <c r="O33" i="30"/>
  <c r="I33" i="30"/>
  <c r="C33" i="30"/>
  <c r="AF33" i="30" s="1"/>
  <c r="AF34" i="30" s="1"/>
  <c r="AA3" i="30"/>
  <c r="U3" i="30"/>
  <c r="I3" i="30"/>
  <c r="H2" i="30"/>
  <c r="N2" i="30" s="1"/>
  <c r="T2" i="30" s="1"/>
  <c r="Z2" i="30" s="1"/>
  <c r="AC40" i="29"/>
  <c r="W40" i="29"/>
  <c r="Q40" i="29"/>
  <c r="K40" i="29"/>
  <c r="E40" i="29"/>
  <c r="AA33" i="29"/>
  <c r="AF33" i="29" s="1"/>
  <c r="AF34" i="29" s="1"/>
  <c r="U33" i="29"/>
  <c r="O33" i="29"/>
  <c r="I33" i="29"/>
  <c r="C33" i="29"/>
  <c r="U3" i="29"/>
  <c r="AA3" i="29" s="1"/>
  <c r="I3" i="29"/>
  <c r="H2" i="29"/>
  <c r="N2" i="29" s="1"/>
  <c r="T2" i="29" s="1"/>
  <c r="Z2" i="29" s="1"/>
</calcChain>
</file>

<file path=xl/sharedStrings.xml><?xml version="1.0" encoding="utf-8"?>
<sst xmlns="http://schemas.openxmlformats.org/spreadsheetml/2006/main" count="698" uniqueCount="241">
  <si>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</si>
  <si>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</si>
  <si>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</si>
  <si>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</si>
  <si>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</si>
  <si>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</si>
  <si>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</si>
  <si>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</si>
  <si>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</si>
  <si>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</si>
  <si>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</si>
  <si>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</si>
  <si>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</si>
  <si>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</si>
  <si>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</si>
  <si>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</si>
  <si>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</si>
  <si>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</si>
  <si>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</si>
  <si>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</si>
  <si>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>主菜</t>
  </si>
  <si>
    <t>副菜</t>
  </si>
  <si>
    <t>青菜</t>
  </si>
  <si>
    <t>有機蔬菜</t>
  </si>
  <si>
    <t>玉米條湯</t>
    <phoneticPr fontId="4" type="noConversion"/>
  </si>
  <si>
    <t>京醬肉絲</t>
    <phoneticPr fontId="4" type="noConversion"/>
  </si>
  <si>
    <t>三陽開泰</t>
    <phoneticPr fontId="4" type="noConversion"/>
  </si>
  <si>
    <t>糖醋百頁</t>
    <phoneticPr fontId="4" type="noConversion"/>
  </si>
  <si>
    <t>滷雞腿</t>
    <phoneticPr fontId="4" type="noConversion"/>
  </si>
  <si>
    <t>香菇肉燥</t>
    <phoneticPr fontId="4" type="noConversion"/>
  </si>
  <si>
    <t>糙米飯</t>
    <phoneticPr fontId="4" type="noConversion"/>
  </si>
  <si>
    <t>玉米濃湯</t>
    <phoneticPr fontId="4" type="noConversion"/>
  </si>
  <si>
    <t>春之谷</t>
    <phoneticPr fontId="4" type="noConversion"/>
  </si>
  <si>
    <t>2 KG</t>
  </si>
  <si>
    <t>紅蘿蔔(QRC)</t>
  </si>
  <si>
    <t>林太郎</t>
  </si>
  <si>
    <t>10 KG</t>
  </si>
  <si>
    <t>薑片</t>
  </si>
  <si>
    <t>安平蔥蒜行</t>
  </si>
  <si>
    <t>1.5 KG</t>
  </si>
  <si>
    <t>蕃茄醬&lt;可果美&gt;(3330g)</t>
  </si>
  <si>
    <t>日陞食品有限公司</t>
  </si>
  <si>
    <t>4 桶</t>
  </si>
  <si>
    <t>津悅食品有限公司</t>
  </si>
  <si>
    <t>永軒公司</t>
  </si>
  <si>
    <t>20 KG</t>
  </si>
  <si>
    <t>15 KG</t>
  </si>
  <si>
    <t>絞蒜頭</t>
  </si>
  <si>
    <t>十全特好股份有限公司</t>
  </si>
  <si>
    <t>超秦</t>
  </si>
  <si>
    <t>洋蔥(QRC)+</t>
  </si>
  <si>
    <t>恆春大和合作社</t>
  </si>
  <si>
    <t>平和果菜生產合作社</t>
  </si>
  <si>
    <t>1 KG</t>
  </si>
  <si>
    <t>安佳奶油(454g)</t>
  </si>
  <si>
    <t>元榮有限公司</t>
  </si>
  <si>
    <t>8 KG</t>
  </si>
  <si>
    <t>品碩豐食品行</t>
  </si>
  <si>
    <t>金針菇(QRC)</t>
  </si>
  <si>
    <t>王政傑</t>
  </si>
  <si>
    <t>東杰蛋品有限公司</t>
  </si>
  <si>
    <t>富士鮮品股份有限公司</t>
  </si>
  <si>
    <t>60 KG</t>
  </si>
  <si>
    <t>乾香菇絲</t>
  </si>
  <si>
    <t>黃瑞霖</t>
  </si>
  <si>
    <t>嘉一香</t>
  </si>
  <si>
    <t>3 包</t>
  </si>
  <si>
    <t>馬鈴薯(削皮)+(QRC)</t>
  </si>
  <si>
    <t>陳俊彰</t>
  </si>
  <si>
    <t>1 包</t>
  </si>
  <si>
    <t>薑絲</t>
  </si>
  <si>
    <t>2 包</t>
  </si>
  <si>
    <t>和總雜糧行</t>
  </si>
  <si>
    <t>楊謝金環</t>
  </si>
  <si>
    <t>台糖(25K)</t>
  </si>
  <si>
    <t>水果</t>
  </si>
  <si>
    <t>背骨(龍骨)</t>
    <phoneticPr fontId="4" type="noConversion"/>
  </si>
  <si>
    <t>豆干片(非基改)</t>
    <phoneticPr fontId="4" type="noConversion"/>
  </si>
  <si>
    <t>瘦夾心肉絲</t>
    <phoneticPr fontId="4" type="noConversion"/>
  </si>
  <si>
    <t>白花菜(CAS)</t>
    <phoneticPr fontId="4" type="noConversion"/>
  </si>
  <si>
    <t>培根碎片(3K)(CAS)</t>
    <phoneticPr fontId="4" type="noConversion"/>
  </si>
  <si>
    <t>瘦夾心肉丁</t>
    <phoneticPr fontId="4" type="noConversion"/>
  </si>
  <si>
    <t>洗選蛋</t>
    <phoneticPr fontId="4" type="noConversion"/>
  </si>
  <si>
    <t>御圃</t>
  </si>
  <si>
    <t>140 KG</t>
    <phoneticPr fontId="4" type="noConversion"/>
  </si>
  <si>
    <t>有機荷葉白菜</t>
    <phoneticPr fontId="4" type="noConversion"/>
  </si>
  <si>
    <t>津悅</t>
    <phoneticPr fontId="4" type="noConversion"/>
  </si>
  <si>
    <t>青椒(QRC)</t>
    <phoneticPr fontId="4" type="noConversion"/>
  </si>
  <si>
    <t>京醬干片</t>
    <phoneticPr fontId="4" type="noConversion"/>
  </si>
  <si>
    <t>鴻喜菇(150g)(有機)</t>
    <phoneticPr fontId="4" type="noConversion"/>
  </si>
  <si>
    <t>王樹堂</t>
    <phoneticPr fontId="4" type="noConversion"/>
  </si>
  <si>
    <t>涼薯(QRC)</t>
  </si>
  <si>
    <t>和總雜糧行</t>
    <phoneticPr fontId="4" type="noConversion"/>
  </si>
  <si>
    <t>15 KG</t>
    <phoneticPr fontId="4" type="noConversion"/>
  </si>
  <si>
    <t>絞紅蔥頭</t>
  </si>
  <si>
    <t>12 KG</t>
  </si>
  <si>
    <t>200 KG</t>
  </si>
  <si>
    <t>30 KG</t>
  </si>
  <si>
    <t>6 桶</t>
  </si>
  <si>
    <t>綠豆芽(QRC)</t>
  </si>
  <si>
    <t>圓福農場</t>
  </si>
  <si>
    <t>木耳絲(QRC)</t>
  </si>
  <si>
    <t>魏琮霖</t>
  </si>
  <si>
    <t>5 KG</t>
  </si>
  <si>
    <t>佳世福有限公司</t>
  </si>
  <si>
    <t>百頁豆腐(切24丁)(非基改)</t>
    <phoneticPr fontId="4" type="noConversion"/>
  </si>
  <si>
    <t>大骨(切)</t>
    <phoneticPr fontId="4" type="noConversion"/>
  </si>
  <si>
    <t>清雞絲(CAS)</t>
    <phoneticPr fontId="4" type="noConversion"/>
  </si>
  <si>
    <t>紅蘿蔔(QRC)</t>
    <phoneticPr fontId="4" type="noConversion"/>
  </si>
  <si>
    <t>平和果菜生產合作社</t>
    <phoneticPr fontId="4" type="noConversion"/>
  </si>
  <si>
    <t>佛心素食材料行</t>
    <phoneticPr fontId="4" type="noConversion"/>
  </si>
  <si>
    <t>金針菇(QRC)</t>
    <phoneticPr fontId="4" type="noConversion"/>
  </si>
  <si>
    <t>芹菜(QRC)</t>
    <phoneticPr fontId="4" type="noConversion"/>
  </si>
  <si>
    <t>久彰</t>
    <phoneticPr fontId="4" type="noConversion"/>
  </si>
  <si>
    <t>小米飯-小米*</t>
    <phoneticPr fontId="4" type="noConversion"/>
  </si>
  <si>
    <t>日陞食品有限公司</t>
    <phoneticPr fontId="4" type="noConversion"/>
  </si>
  <si>
    <t>25 KG</t>
  </si>
  <si>
    <t>85 KG</t>
  </si>
  <si>
    <t>熟腰果&lt;金吉順&gt;(3K)</t>
  </si>
  <si>
    <t>金吉順股份有限公司</t>
  </si>
  <si>
    <t>120 KG</t>
  </si>
  <si>
    <t>全聯社</t>
  </si>
  <si>
    <t>雅勝</t>
    <phoneticPr fontId="4" type="noConversion"/>
  </si>
  <si>
    <t>玉米條(切薄)(QRC)(非基改)</t>
    <phoneticPr fontId="4" type="noConversion"/>
  </si>
  <si>
    <t>瘦夾心肉(絞)</t>
    <phoneticPr fontId="4" type="noConversion"/>
  </si>
  <si>
    <t>絞上肉</t>
    <phoneticPr fontId="4" type="noConversion"/>
  </si>
  <si>
    <t>豆干丁(非基改)</t>
    <phoneticPr fontId="4" type="noConversion"/>
  </si>
  <si>
    <t>茄子(QRC)</t>
    <phoneticPr fontId="4" type="noConversion"/>
  </si>
  <si>
    <t>廖文經-大發農場</t>
    <phoneticPr fontId="4" type="noConversion"/>
  </si>
  <si>
    <t>麵輪(小)</t>
    <phoneticPr fontId="4" type="noConversion"/>
  </si>
  <si>
    <t>素肉燥(香菇拌醬)(600g)</t>
    <phoneticPr fontId="4" type="noConversion"/>
  </si>
  <si>
    <t>東寶食品有限公司</t>
    <phoneticPr fontId="4" type="noConversion"/>
  </si>
  <si>
    <t>洋蔥(QRC)+</t>
    <phoneticPr fontId="4" type="noConversion"/>
  </si>
  <si>
    <t>木耳絲(QRC)</t>
    <phoneticPr fontId="4" type="noConversion"/>
  </si>
  <si>
    <t>Mariani 天然葡萄乾(1.13K)</t>
    <phoneticPr fontId="4" type="noConversion"/>
  </si>
  <si>
    <t>香蕉(QRC)</t>
    <phoneticPr fontId="2" type="noConversion"/>
  </si>
  <si>
    <t>台興</t>
    <phoneticPr fontId="4" type="noConversion"/>
  </si>
  <si>
    <t>甜鳳梨角&lt;富達&gt;(3035g)</t>
  </si>
  <si>
    <t>雅勝</t>
  </si>
  <si>
    <t>小黃瓜(QRC)</t>
    <phoneticPr fontId="4" type="noConversion"/>
  </si>
  <si>
    <t>聯宏食品企業有限公司</t>
    <phoneticPr fontId="4" type="noConversion"/>
  </si>
  <si>
    <t>絞蒜頭</t>
    <phoneticPr fontId="4" type="noConversion"/>
  </si>
  <si>
    <t>香里</t>
  </si>
  <si>
    <t>72 KG</t>
  </si>
  <si>
    <t>豬腳丁(前)(CAS)</t>
    <phoneticPr fontId="4" type="noConversion"/>
  </si>
  <si>
    <t>肉丁(CAS)</t>
    <phoneticPr fontId="4" type="noConversion"/>
  </si>
  <si>
    <t>有機小松菜</t>
    <phoneticPr fontId="4" type="noConversion"/>
  </si>
  <si>
    <t>東杰蛋品有限公司</t>
    <phoneticPr fontId="4" type="noConversion"/>
  </si>
  <si>
    <t>義大利麵</t>
    <phoneticPr fontId="4" type="noConversion"/>
  </si>
  <si>
    <t>彩繪鮮瓜</t>
    <phoneticPr fontId="4" type="noConversion"/>
  </si>
  <si>
    <t>糖醋排骨</t>
    <phoneticPr fontId="4" type="noConversion"/>
  </si>
  <si>
    <t>芙蓉蒸蛋</t>
    <phoneticPr fontId="4" type="noConversion"/>
  </si>
  <si>
    <t>竹筍湯</t>
    <phoneticPr fontId="4" type="noConversion"/>
  </si>
  <si>
    <t>好菜頭湯</t>
    <phoneticPr fontId="4" type="noConversion"/>
  </si>
  <si>
    <t>果仁豆芽</t>
    <phoneticPr fontId="4" type="noConversion"/>
  </si>
  <si>
    <t>冬瓜山粉圓</t>
    <phoneticPr fontId="4" type="noConversion"/>
  </si>
  <si>
    <t>桃園市蘆竹區南崁國中111學年第二學期學生午餐食譜設計表  第 14 週</t>
    <phoneticPr fontId="5" type="noConversion"/>
  </si>
  <si>
    <t>桃園市蘆竹區南崁國中111學年第二學期學生午餐食譜設計表  第 15 週</t>
    <phoneticPr fontId="5" type="noConversion"/>
  </si>
  <si>
    <t>桃園市蘆竹區南崁國中111學年第二學期學生午餐食譜設計表  第 16 週</t>
    <phoneticPr fontId="5" type="noConversion"/>
  </si>
  <si>
    <t>白米飯</t>
    <phoneticPr fontId="4" type="noConversion"/>
  </si>
  <si>
    <t>芹菜(QRC)</t>
  </si>
  <si>
    <t>吳志雄</t>
  </si>
  <si>
    <t>湯品</t>
  </si>
  <si>
    <t>杏鮑菇頭(QRC)</t>
    <phoneticPr fontId="4" type="noConversion"/>
  </si>
  <si>
    <t>林太郎</t>
    <phoneticPr fontId="4" type="noConversion"/>
  </si>
  <si>
    <t>永軒公司</t>
    <phoneticPr fontId="4" type="noConversion"/>
  </si>
  <si>
    <t>恆春大和合作社</t>
    <phoneticPr fontId="4" type="noConversion"/>
  </si>
  <si>
    <t>林程寶珠</t>
  </si>
  <si>
    <t>尤順益</t>
  </si>
  <si>
    <t>大黃瓜(QRC)</t>
    <phoneticPr fontId="4" type="noConversion"/>
  </si>
  <si>
    <t>68 KG</t>
  </si>
  <si>
    <t>28 包</t>
  </si>
  <si>
    <t>甜麵醬&lt;十全&gt;(9K)</t>
  </si>
  <si>
    <t>48 KG</t>
  </si>
  <si>
    <t>彩繪鮮瓜</t>
  </si>
  <si>
    <t>果仁豆芽</t>
  </si>
  <si>
    <t>背骨(龍骨)&lt;桃園&gt;</t>
  </si>
  <si>
    <t>好菜頭湯</t>
  </si>
  <si>
    <t>冬瓜山粉圓</t>
  </si>
  <si>
    <t>竹筍(QRC)&lt;正暘&gt;</t>
  </si>
  <si>
    <t>郭義林</t>
  </si>
  <si>
    <t>山粉圓</t>
  </si>
  <si>
    <t>冬瓜糖</t>
  </si>
  <si>
    <t>30 個</t>
  </si>
  <si>
    <t>筍干豬腳</t>
    <phoneticPr fontId="4" type="noConversion"/>
  </si>
  <si>
    <t>筍干&lt;品碩豐&gt;</t>
    <phoneticPr fontId="4" type="noConversion"/>
  </si>
  <si>
    <t>三色粒(CAS)</t>
    <phoneticPr fontId="4" type="noConversion"/>
  </si>
  <si>
    <t>薄排丁(CAS)</t>
    <phoneticPr fontId="4" type="noConversion"/>
  </si>
  <si>
    <t>有機山菠菜</t>
    <phoneticPr fontId="4" type="noConversion"/>
  </si>
  <si>
    <t>雞腿(CAS)----1615支</t>
    <phoneticPr fontId="4" type="noConversion"/>
  </si>
  <si>
    <t>桃園市蘆竹區南崁國中111學年第二學期學生午餐食譜設計表  第 14 週   素食</t>
    <phoneticPr fontId="5" type="noConversion"/>
  </si>
  <si>
    <t>筍干麵輪</t>
    <phoneticPr fontId="4" type="noConversion"/>
  </si>
  <si>
    <t>海帶結</t>
    <phoneticPr fontId="4" type="noConversion"/>
  </si>
  <si>
    <t>筍干</t>
    <phoneticPr fontId="4" type="noConversion"/>
  </si>
  <si>
    <t>品碩豐食品行</t>
    <phoneticPr fontId="4" type="noConversion"/>
  </si>
  <si>
    <t>薑片</t>
    <phoneticPr fontId="4" type="noConversion"/>
  </si>
  <si>
    <t>黃志漢</t>
  </si>
  <si>
    <t>滷蘭花干</t>
    <phoneticPr fontId="4" type="noConversion"/>
  </si>
  <si>
    <t>蘭花干(非基改)</t>
    <phoneticPr fontId="4" type="noConversion"/>
  </si>
  <si>
    <t>素香菇肉燥</t>
    <phoneticPr fontId="4" type="noConversion"/>
  </si>
  <si>
    <t>甜麵醬&lt;十全&gt;(3K)</t>
    <phoneticPr fontId="4" type="noConversion"/>
  </si>
  <si>
    <t>(七八年級)</t>
    <phoneticPr fontId="4" type="noConversion"/>
  </si>
  <si>
    <t>90 KG</t>
    <phoneticPr fontId="4" type="noConversion"/>
  </si>
  <si>
    <t>50 KG</t>
    <phoneticPr fontId="4" type="noConversion"/>
  </si>
  <si>
    <t>（全校）</t>
    <phoneticPr fontId="4" type="noConversion"/>
  </si>
  <si>
    <t>國九包糕粽</t>
    <phoneticPr fontId="4" type="noConversion"/>
  </si>
  <si>
    <t xml:space="preserve">太白粉                </t>
  </si>
  <si>
    <t>庫存</t>
  </si>
  <si>
    <t>肉包&lt;桂冠&gt;(70g)(CAS)</t>
    <phoneticPr fontId="4" type="noConversion"/>
  </si>
  <si>
    <t>馬拉糕&lt;奇美&gt;(80g)</t>
    <phoneticPr fontId="4" type="noConversion"/>
  </si>
  <si>
    <t>桂冠</t>
    <phoneticPr fontId="4" type="noConversion"/>
  </si>
  <si>
    <t>奇美</t>
    <phoneticPr fontId="4" type="noConversion"/>
  </si>
  <si>
    <t>肉粽&lt;呷七碗&gt;(180g)</t>
    <phoneticPr fontId="4" type="noConversion"/>
  </si>
  <si>
    <t>冠晟商行</t>
    <phoneticPr fontId="4" type="noConversion"/>
  </si>
  <si>
    <t>素肉粽</t>
    <phoneticPr fontId="4" type="noConversion"/>
  </si>
  <si>
    <t>大蘋果--20顆</t>
    <phoneticPr fontId="4" type="noConversion"/>
  </si>
  <si>
    <t xml:space="preserve">紅蘿蔔(QRC)     </t>
    <phoneticPr fontId="4" type="noConversion"/>
  </si>
  <si>
    <t xml:space="preserve">玉米粒(CAS) </t>
    <phoneticPr fontId="4" type="noConversion"/>
  </si>
  <si>
    <t xml:space="preserve">小烏龍麵~東寶直送    </t>
    <phoneticPr fontId="4" type="noConversion"/>
  </si>
  <si>
    <t xml:space="preserve">洋蔥(QRC)+   </t>
    <phoneticPr fontId="4" type="noConversion"/>
  </si>
  <si>
    <t xml:space="preserve">牛蕃茄(QRC)          </t>
    <phoneticPr fontId="4" type="noConversion"/>
  </si>
  <si>
    <t xml:space="preserve">芋香毛豆仁(CAS)(1K)  </t>
    <phoneticPr fontId="4" type="noConversion"/>
  </si>
  <si>
    <t>洋菇罐&lt;飯友&gt;(2840g)</t>
    <phoneticPr fontId="4" type="noConversion"/>
  </si>
  <si>
    <t xml:space="preserve">玉米粒(CAS)    </t>
    <phoneticPr fontId="4" type="noConversion"/>
  </si>
  <si>
    <t xml:space="preserve">洗選蛋&lt;東杰&gt;    </t>
    <phoneticPr fontId="4" type="noConversion"/>
  </si>
  <si>
    <t xml:space="preserve">紅蘿蔔(QRC)        </t>
    <phoneticPr fontId="4" type="noConversion"/>
  </si>
  <si>
    <t xml:space="preserve">馬鈴薯(削皮)+(QRC)    </t>
    <phoneticPr fontId="4" type="noConversion"/>
  </si>
  <si>
    <t xml:space="preserve">蕃茄醬(3330gx6桶)    </t>
    <phoneticPr fontId="4" type="noConversion"/>
  </si>
  <si>
    <t>可果美</t>
    <phoneticPr fontId="4" type="noConversion"/>
  </si>
  <si>
    <t>嘉鹿果菜生產合作社</t>
    <phoneticPr fontId="4" type="noConversion"/>
  </si>
  <si>
    <t>飯友</t>
    <phoneticPr fontId="4" type="noConversion"/>
  </si>
  <si>
    <t>陳俊彰</t>
    <phoneticPr fontId="4" type="noConversion"/>
  </si>
  <si>
    <t>吳錦峰</t>
    <phoneticPr fontId="4" type="noConversion"/>
  </si>
  <si>
    <t>芝麻包&lt;晶鈺&gt;(65g)</t>
    <phoneticPr fontId="4" type="noConversion"/>
  </si>
  <si>
    <t>晶鈺食品</t>
    <phoneticPr fontId="4" type="noConversion"/>
  </si>
  <si>
    <t>白蘿蔔(進口)</t>
    <phoneticPr fontId="4" type="noConversion"/>
  </si>
  <si>
    <t>綠豆芽(QRC)</t>
    <phoneticPr fontId="4" type="noConversion"/>
  </si>
  <si>
    <t>熟腰果&lt;金吉順&gt;(3K)</t>
    <phoneticPr fontId="4" type="noConversion"/>
  </si>
  <si>
    <t>有機高麗菜</t>
    <phoneticPr fontId="4" type="noConversion"/>
  </si>
  <si>
    <t>香梨</t>
    <phoneticPr fontId="2" type="noConversion"/>
  </si>
  <si>
    <t xml:space="preserve">營養師:                                                                                               午餐秘書:                                                                                           主任:                                                                                                         校長: 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</si>
</sst>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$&quot;* #,##0_-;\-&quot;$&quot;* #,##0_-;_-&quot;$&quot;* &quot;-&quot;_-;_-@_-"/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包&quot;"/>
    <numFmt numFmtId="183" formatCode="#\ &quot;份&quot;"/>
    <numFmt numFmtId="184" formatCode="0;_뤀"/>
    <numFmt numFmtId="185" formatCode="0;_栀"/>
    <numFmt numFmtId="188" formatCode="#\ &quot;KG&quot;"/>
    <numFmt numFmtId="189" formatCode="#&quot; 條&quot;"/>
    <numFmt numFmtId="191" formatCode="#\ &quot;個&quot;"/>
    <numFmt numFmtId="192" formatCode="#\ &quot;箱&quot;"/>
    <numFmt numFmtId="195" formatCode="#\ &quot;盒&quot;"/>
    <numFmt numFmtId="197" formatCode="#\ &quot;桶&quot;"/>
    <numFmt numFmtId="198" formatCode="#0.0\ &quot;KG&quot;"/>
  </numFmts>
  <fonts count="2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sz val="22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28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b/>
      <sz val="28"/>
      <color rgb="FF0000FF"/>
      <name val="新細明體"/>
      <family val="1"/>
      <charset val="136"/>
      <scheme val="minor"/>
    </font>
    <font>
      <b/>
      <sz val="28"/>
      <color indexed="10"/>
      <name val="新細明體"/>
      <family val="1"/>
      <charset val="136"/>
    </font>
    <font>
      <sz val="25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horizontal="left" vertical="center"/>
    </xf>
    <xf numFmtId="0" fontId="10" fillId="0" borderId="0">
      <alignment vertical="center"/>
    </xf>
    <xf numFmtId="0" fontId="2" fillId="0" borderId="0"/>
  </cellStyleXfs>
  <cellXfs count="136">
    <xf numFmtId="0" fontId="0" fillId="0" borderId="0" xfId="0">
      <alignment vertical="center"/>
    </xf>
    <xf numFmtId="0" fontId="6" fillId="0" borderId="0" xfId="1" applyFont="1">
      <alignment vertical="center"/>
    </xf>
    <xf numFmtId="0" fontId="2" fillId="0" borderId="0" xfId="1">
      <alignment vertical="center"/>
    </xf>
    <xf numFmtId="181" fontId="7" fillId="0" borderId="6" xfId="1" applyNumberFormat="1" applyFont="1" applyBorder="1">
      <alignment vertical="center"/>
    </xf>
    <xf numFmtId="181" fontId="7" fillId="0" borderId="0" xfId="1" applyNumberFormat="1" applyFont="1">
      <alignment vertical="center"/>
    </xf>
    <xf numFmtId="0" fontId="7" fillId="0" borderId="0" xfId="1" applyFont="1">
      <alignment vertical="center"/>
    </xf>
    <xf numFmtId="0" fontId="9" fillId="0" borderId="0" xfId="0" applyFont="1">
      <alignment vertical="center"/>
    </xf>
    <xf numFmtId="0" fontId="12" fillId="0" borderId="0" xfId="1" applyFont="1">
      <alignment vertical="center"/>
    </xf>
    <xf numFmtId="0" fontId="16" fillId="0" borderId="0" xfId="1" applyFont="1">
      <alignment vertical="center"/>
    </xf>
    <xf numFmtId="0" fontId="14" fillId="0" borderId="0" xfId="1" applyFont="1">
      <alignment vertical="center"/>
    </xf>
    <xf numFmtId="0" fontId="18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9" fillId="0" borderId="2" xfId="3" applyFont="1" applyBorder="1" applyAlignment="1">
      <alignment horizontal="center" vertical="center" textRotation="255"/>
    </xf>
    <xf numFmtId="0" fontId="19" fillId="0" borderId="2" xfId="3" applyFont="1" applyBorder="1">
      <alignment horizontal="left" vertical="center"/>
    </xf>
    <xf numFmtId="0" fontId="19" fillId="0" borderId="2" xfId="3" applyFont="1" applyBorder="1" applyAlignment="1">
      <alignment horizontal="right" vertical="center"/>
    </xf>
    <xf numFmtId="0" fontId="20" fillId="2" borderId="2" xfId="1" applyFont="1" applyFill="1" applyBorder="1">
      <alignment vertical="center"/>
    </xf>
    <xf numFmtId="180" fontId="20" fillId="2" borderId="2" xfId="1" applyNumberFormat="1" applyFont="1" applyFill="1" applyBorder="1">
      <alignment vertical="center"/>
    </xf>
    <xf numFmtId="0" fontId="20" fillId="2" borderId="2" xfId="1" applyFont="1" applyFill="1" applyBorder="1" applyAlignment="1">
      <alignment horizontal="center" vertical="center"/>
    </xf>
    <xf numFmtId="181" fontId="20" fillId="2" borderId="2" xfId="1" applyNumberFormat="1" applyFont="1" applyFill="1" applyBorder="1" applyAlignment="1">
      <alignment horizontal="center" vertical="center"/>
    </xf>
    <xf numFmtId="0" fontId="18" fillId="2" borderId="2" xfId="1" applyFont="1" applyFill="1" applyBorder="1">
      <alignment vertical="center"/>
    </xf>
    <xf numFmtId="0" fontId="20" fillId="2" borderId="2" xfId="1" applyFont="1" applyFill="1" applyBorder="1" applyAlignment="1">
      <alignment horizontal="center" vertical="center" shrinkToFit="1"/>
    </xf>
    <xf numFmtId="0" fontId="22" fillId="2" borderId="2" xfId="3" applyFont="1" applyFill="1" applyBorder="1" applyAlignment="1">
      <alignment horizontal="right" vertical="center"/>
    </xf>
    <xf numFmtId="0" fontId="18" fillId="3" borderId="2" xfId="0" applyFont="1" applyFill="1" applyBorder="1">
      <alignment vertical="center"/>
    </xf>
    <xf numFmtId="0" fontId="23" fillId="0" borderId="2" xfId="3" applyFont="1" applyBorder="1" applyAlignment="1">
      <alignment horizontal="center" vertical="center" textRotation="255"/>
    </xf>
    <xf numFmtId="0" fontId="18" fillId="4" borderId="2" xfId="0" applyFont="1" applyFill="1" applyBorder="1">
      <alignment vertical="center"/>
    </xf>
    <xf numFmtId="0" fontId="24" fillId="0" borderId="2" xfId="3" applyFont="1" applyBorder="1" applyAlignment="1">
      <alignment horizontal="right" vertical="center"/>
    </xf>
    <xf numFmtId="0" fontId="24" fillId="0" borderId="2" xfId="0" applyFont="1" applyBorder="1">
      <alignment vertical="center"/>
    </xf>
    <xf numFmtId="0" fontId="18" fillId="4" borderId="2" xfId="0" applyFont="1" applyFill="1" applyBorder="1" applyAlignment="1">
      <alignment vertical="center" shrinkToFit="1"/>
    </xf>
    <xf numFmtId="0" fontId="18" fillId="3" borderId="2" xfId="0" applyFont="1" applyFill="1" applyBorder="1" applyAlignment="1">
      <alignment vertical="center" shrinkToFit="1"/>
    </xf>
    <xf numFmtId="0" fontId="22" fillId="0" borderId="2" xfId="3" applyFont="1" applyBorder="1">
      <alignment horizontal="left" vertical="center"/>
    </xf>
    <xf numFmtId="0" fontId="19" fillId="0" borderId="2" xfId="0" applyFont="1" applyBorder="1">
      <alignment vertical="center"/>
    </xf>
    <xf numFmtId="49" fontId="18" fillId="3" borderId="2" xfId="0" applyNumberFormat="1" applyFont="1" applyFill="1" applyBorder="1" applyAlignment="1">
      <alignment vertical="center" shrinkToFit="1"/>
    </xf>
    <xf numFmtId="0" fontId="22" fillId="0" borderId="2" xfId="3" applyFont="1" applyBorder="1" applyAlignment="1">
      <alignment horizontal="right" vertical="center"/>
    </xf>
    <xf numFmtId="0" fontId="18" fillId="2" borderId="2" xfId="3" applyFont="1" applyFill="1" applyBorder="1" applyAlignment="1">
      <alignment horizontal="right" vertical="center"/>
    </xf>
    <xf numFmtId="0" fontId="25" fillId="0" borderId="3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2" xfId="1" applyFont="1" applyBorder="1">
      <alignment vertical="center"/>
    </xf>
    <xf numFmtId="0" fontId="18" fillId="2" borderId="2" xfId="1" applyFont="1" applyFill="1" applyBorder="1" applyAlignment="1">
      <alignment horizontal="center" vertical="center"/>
    </xf>
    <xf numFmtId="185" fontId="18" fillId="0" borderId="2" xfId="1" applyNumberFormat="1" applyFont="1" applyBorder="1" applyAlignment="1">
      <alignment horizontal="center" vertical="center"/>
    </xf>
    <xf numFmtId="183" fontId="19" fillId="2" borderId="2" xfId="3" applyNumberFormat="1" applyFont="1" applyFill="1" applyBorder="1" applyAlignment="1">
      <alignment horizontal="right" vertical="center"/>
    </xf>
    <xf numFmtId="0" fontId="19" fillId="0" borderId="2" xfId="3" applyFont="1" applyBorder="1" applyAlignment="1">
      <alignment horizontal="left" vertical="center" textRotation="255"/>
    </xf>
    <xf numFmtId="0" fontId="22" fillId="2" borderId="2" xfId="3" applyFont="1" applyFill="1" applyBorder="1">
      <alignment horizontal="left" vertical="center"/>
    </xf>
    <xf numFmtId="188" fontId="22" fillId="2" borderId="2" xfId="3" applyNumberFormat="1" applyFont="1" applyFill="1" applyBorder="1" applyAlignment="1">
      <alignment horizontal="right" vertical="center"/>
    </xf>
    <xf numFmtId="0" fontId="22" fillId="2" borderId="2" xfId="3" applyFont="1" applyFill="1" applyBorder="1" applyAlignment="1">
      <alignment horizontal="center" vertical="center" textRotation="255"/>
    </xf>
    <xf numFmtId="198" fontId="22" fillId="2" borderId="2" xfId="3" applyNumberFormat="1" applyFont="1" applyFill="1" applyBorder="1" applyAlignment="1">
      <alignment horizontal="right" vertical="center"/>
    </xf>
    <xf numFmtId="0" fontId="26" fillId="2" borderId="2" xfId="0" applyFont="1" applyFill="1" applyBorder="1">
      <alignment vertical="center"/>
    </xf>
    <xf numFmtId="183" fontId="22" fillId="2" borderId="2" xfId="3" applyNumberFormat="1" applyFont="1" applyFill="1" applyBorder="1" applyAlignment="1">
      <alignment horizontal="right" vertical="center"/>
    </xf>
    <xf numFmtId="182" fontId="22" fillId="2" borderId="2" xfId="3" applyNumberFormat="1" applyFont="1" applyFill="1" applyBorder="1" applyAlignment="1">
      <alignment horizontal="right" vertical="center"/>
    </xf>
    <xf numFmtId="195" fontId="22" fillId="2" borderId="2" xfId="3" applyNumberFormat="1" applyFont="1" applyFill="1" applyBorder="1" applyAlignment="1">
      <alignment horizontal="right" vertical="center"/>
    </xf>
    <xf numFmtId="49" fontId="22" fillId="2" borderId="2" xfId="0" applyNumberFormat="1" applyFont="1" applyFill="1" applyBorder="1">
      <alignment vertical="center"/>
    </xf>
    <xf numFmtId="0" fontId="21" fillId="2" borderId="2" xfId="3" applyFont="1" applyFill="1" applyBorder="1" applyAlignment="1">
      <alignment horizontal="right" vertical="center"/>
    </xf>
    <xf numFmtId="0" fontId="21" fillId="2" borderId="2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22" fillId="0" borderId="2" xfId="3" applyFont="1" applyBorder="1" applyAlignment="1">
      <alignment horizontal="left" vertical="center" shrinkToFit="1"/>
    </xf>
    <xf numFmtId="0" fontId="23" fillId="0" borderId="2" xfId="0" applyFont="1" applyBorder="1" applyAlignment="1">
      <alignment horizontal="center" vertical="center" textRotation="255"/>
    </xf>
    <xf numFmtId="181" fontId="20" fillId="2" borderId="2" xfId="1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textRotation="255"/>
    </xf>
    <xf numFmtId="0" fontId="22" fillId="2" borderId="2" xfId="0" applyFont="1" applyFill="1" applyBorder="1" applyAlignment="1">
      <alignment horizontal="center" vertical="top" textRotation="255"/>
    </xf>
    <xf numFmtId="0" fontId="22" fillId="2" borderId="2" xfId="0" applyFont="1" applyFill="1" applyBorder="1" applyAlignment="1">
      <alignment horizontal="center" vertical="center"/>
    </xf>
    <xf numFmtId="181" fontId="20" fillId="2" borderId="2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20" fillId="2" borderId="2" xfId="1" applyNumberFormat="1" applyFont="1" applyFill="1" applyBorder="1" applyAlignment="1">
      <alignment horizontal="center" vertical="center"/>
    </xf>
    <xf numFmtId="177" fontId="20" fillId="2" borderId="2" xfId="1" applyNumberFormat="1" applyFont="1" applyFill="1" applyBorder="1" applyAlignment="1">
      <alignment horizontal="center" vertical="center"/>
    </xf>
    <xf numFmtId="178" fontId="20" fillId="2" borderId="2" xfId="1" applyNumberFormat="1" applyFont="1" applyFill="1" applyBorder="1" applyAlignment="1">
      <alignment horizontal="center" vertical="center"/>
    </xf>
    <xf numFmtId="179" fontId="20" fillId="2" borderId="2" xfId="1" applyNumberFormat="1" applyFont="1" applyFill="1" applyBorder="1" applyAlignment="1">
      <alignment horizontal="center" vertical="center"/>
    </xf>
    <xf numFmtId="180" fontId="20" fillId="2" borderId="3" xfId="1" applyNumberFormat="1" applyFont="1" applyFill="1" applyBorder="1" applyAlignment="1">
      <alignment horizontal="center" vertical="center"/>
    </xf>
    <xf numFmtId="180" fontId="20" fillId="2" borderId="4" xfId="1" applyNumberFormat="1" applyFont="1" applyFill="1" applyBorder="1" applyAlignment="1">
      <alignment horizontal="center" vertical="center"/>
    </xf>
    <xf numFmtId="180" fontId="20" fillId="2" borderId="5" xfId="1" applyNumberFormat="1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 textRotation="255"/>
    </xf>
    <xf numFmtId="0" fontId="23" fillId="0" borderId="2" xfId="3" applyFont="1" applyBorder="1" applyAlignment="1">
      <alignment horizontal="center" vertical="center" textRotation="255"/>
    </xf>
    <xf numFmtId="0" fontId="23" fillId="0" borderId="2" xfId="0" applyFont="1" applyBorder="1" applyAlignment="1">
      <alignment horizontal="center" vertical="center" textRotation="255"/>
    </xf>
    <xf numFmtId="0" fontId="13" fillId="0" borderId="9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184" fontId="11" fillId="0" borderId="6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2" fontId="15" fillId="0" borderId="6" xfId="1" applyNumberFormat="1" applyFont="1" applyBorder="1" applyAlignment="1">
      <alignment horizontal="center" vertical="center"/>
    </xf>
    <xf numFmtId="2" fontId="15" fillId="0" borderId="0" xfId="1" applyNumberFormat="1" applyFont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2" fillId="0" borderId="2" xfId="3" applyFont="1" applyBorder="1" applyAlignment="1">
      <alignment horizontal="center" vertical="top" textRotation="255"/>
    </xf>
    <xf numFmtId="0" fontId="22" fillId="0" borderId="2" xfId="0" applyFont="1" applyBorder="1" applyAlignment="1">
      <alignment horizontal="center" vertical="top" textRotation="255"/>
    </xf>
    <xf numFmtId="0" fontId="18" fillId="0" borderId="3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22" fillId="2" borderId="2" xfId="0" applyFont="1" applyFill="1" applyBorder="1" applyAlignment="1">
      <alignment horizontal="right" vertical="center"/>
    </xf>
    <xf numFmtId="184" fontId="25" fillId="0" borderId="3" xfId="4" applyNumberFormat="1" applyFont="1" applyBorder="1" applyAlignment="1">
      <alignment horizontal="center" vertical="center"/>
    </xf>
    <xf numFmtId="184" fontId="25" fillId="0" borderId="4" xfId="4" applyNumberFormat="1" applyFont="1" applyBorder="1" applyAlignment="1">
      <alignment horizontal="center" vertical="center"/>
    </xf>
    <xf numFmtId="184" fontId="25" fillId="0" borderId="5" xfId="4" applyNumberFormat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shrinkToFit="1"/>
    </xf>
    <xf numFmtId="0" fontId="19" fillId="0" borderId="2" xfId="3" applyFont="1" applyBorder="1" applyAlignment="1">
      <alignment horizontal="left" vertical="center" textRotation="255"/>
    </xf>
    <xf numFmtId="0" fontId="19" fillId="0" borderId="2" xfId="0" applyFont="1" applyBorder="1" applyAlignment="1">
      <alignment horizontal="left" vertical="center" textRotation="255"/>
    </xf>
    <xf numFmtId="0" fontId="22" fillId="2" borderId="2" xfId="3" applyFont="1" applyFill="1" applyBorder="1" applyAlignment="1">
      <alignment horizontal="center" vertical="center" textRotation="255"/>
    </xf>
    <xf numFmtId="0" fontId="22" fillId="2" borderId="2" xfId="0" applyFont="1" applyFill="1" applyBorder="1" applyAlignment="1">
      <alignment horizontal="center" vertical="center" textRotation="255"/>
    </xf>
    <xf numFmtId="0" fontId="22" fillId="2" borderId="2" xfId="3" applyFont="1" applyFill="1" applyBorder="1" applyAlignment="1">
      <alignment horizontal="center" vertical="top" textRotation="255"/>
    </xf>
    <xf numFmtId="0" fontId="22" fillId="0" borderId="2" xfId="3" applyFont="1" applyBorder="1" applyAlignment="1">
      <alignment horizontal="center" vertical="center" textRotation="255"/>
    </xf>
    <xf numFmtId="49" fontId="22" fillId="0" borderId="2" xfId="0" applyNumberFormat="1" applyFont="1" applyBorder="1">
      <alignment vertical="center"/>
    </xf>
    <xf numFmtId="0" fontId="22" fillId="0" borderId="2" xfId="0" applyFont="1" applyBorder="1" applyAlignment="1">
      <alignment horizontal="center" vertical="center" textRotation="255"/>
    </xf>
    <xf numFmtId="0" fontId="22" fillId="0" borderId="2" xfId="0" applyFont="1" applyBorder="1">
      <alignment vertical="center"/>
    </xf>
    <xf numFmtId="0" fontId="26" fillId="0" borderId="2" xfId="0" applyFont="1" applyBorder="1">
      <alignment vertical="center"/>
    </xf>
    <xf numFmtId="0" fontId="18" fillId="0" borderId="2" xfId="3" applyFont="1" applyBorder="1" applyAlignment="1">
      <alignment horizontal="right" vertical="center"/>
    </xf>
    <xf numFmtId="49" fontId="22" fillId="2" borderId="2" xfId="0" applyNumberFormat="1" applyFont="1" applyFill="1" applyBorder="1" applyAlignment="1">
      <alignment horizontal="left" vertical="center"/>
    </xf>
    <xf numFmtId="192" fontId="22" fillId="2" borderId="2" xfId="3" applyNumberFormat="1" applyFont="1" applyFill="1" applyBorder="1" applyAlignment="1">
      <alignment horizontal="right" vertical="center"/>
    </xf>
    <xf numFmtId="197" fontId="22" fillId="2" borderId="2" xfId="3" applyNumberFormat="1" applyFont="1" applyFill="1" applyBorder="1" applyAlignment="1">
      <alignment horizontal="right" vertical="center"/>
    </xf>
    <xf numFmtId="189" fontId="22" fillId="2" borderId="2" xfId="3" applyNumberFormat="1" applyFont="1" applyFill="1" applyBorder="1" applyAlignment="1">
      <alignment horizontal="right" vertical="center"/>
    </xf>
    <xf numFmtId="0" fontId="27" fillId="2" borderId="2" xfId="0" applyFont="1" applyFill="1" applyBorder="1" applyAlignment="1">
      <alignment horizontal="center" vertical="center" textRotation="255"/>
    </xf>
    <xf numFmtId="191" fontId="22" fillId="2" borderId="2" xfId="0" applyNumberFormat="1" applyFont="1" applyFill="1" applyBorder="1">
      <alignment vertical="center"/>
    </xf>
    <xf numFmtId="49" fontId="22" fillId="2" borderId="2" xfId="0" applyNumberFormat="1" applyFont="1" applyFill="1" applyBorder="1" applyAlignment="1">
      <alignment horizontal="right" vertical="center"/>
    </xf>
    <xf numFmtId="0" fontId="21" fillId="0" borderId="2" xfId="3" applyFont="1" applyBorder="1" applyAlignment="1">
      <alignment horizontal="center" vertical="center" textRotation="255"/>
    </xf>
    <xf numFmtId="0" fontId="21" fillId="0" borderId="2" xfId="3" applyFont="1" applyBorder="1">
      <alignment horizontal="left" vertical="center"/>
    </xf>
    <xf numFmtId="49" fontId="21" fillId="0" borderId="2" xfId="3" applyNumberFormat="1" applyFont="1" applyBorder="1" applyAlignment="1">
      <alignment horizontal="left" vertical="center" shrinkToFit="1"/>
    </xf>
    <xf numFmtId="0" fontId="21" fillId="0" borderId="2" xfId="3" applyFont="1" applyBorder="1" applyAlignment="1">
      <alignment horizontal="right" vertical="center"/>
    </xf>
    <xf numFmtId="0" fontId="21" fillId="0" borderId="2" xfId="3" applyFont="1" applyBorder="1" applyAlignment="1">
      <alignment horizontal="left" vertical="center" shrinkToFit="1"/>
    </xf>
    <xf numFmtId="42" fontId="22" fillId="0" borderId="2" xfId="0" applyNumberFormat="1" applyFont="1" applyBorder="1" applyAlignment="1">
      <alignment horizontal="left" vertical="center" shrinkToFit="1"/>
    </xf>
    <xf numFmtId="189" fontId="21" fillId="0" borderId="2" xfId="3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 textRotation="255"/>
    </xf>
    <xf numFmtId="189" fontId="21" fillId="2" borderId="2" xfId="3" applyNumberFormat="1" applyFont="1" applyFill="1" applyBorder="1" applyAlignment="1">
      <alignment horizontal="right" vertical="center"/>
    </xf>
    <xf numFmtId="49" fontId="22" fillId="0" borderId="2" xfId="3" applyNumberFormat="1" applyFont="1" applyBorder="1" applyAlignment="1">
      <alignment horizontal="left" vertical="center" shrinkToFit="1"/>
    </xf>
    <xf numFmtId="0" fontId="20" fillId="0" borderId="2" xfId="3" applyFont="1" applyBorder="1">
      <alignment horizontal="left" vertical="center"/>
    </xf>
    <xf numFmtId="0" fontId="20" fillId="0" borderId="2" xfId="3" applyFont="1" applyBorder="1" applyAlignment="1">
      <alignment horizontal="right" vertical="center"/>
    </xf>
    <xf numFmtId="0" fontId="22" fillId="0" borderId="2" xfId="0" applyFont="1" applyBorder="1" applyAlignment="1">
      <alignment vertical="center" shrinkToFit="1"/>
    </xf>
    <xf numFmtId="49" fontId="22" fillId="0" borderId="2" xfId="0" applyNumberFormat="1" applyFont="1" applyBorder="1" applyAlignment="1">
      <alignment vertical="center" shrinkToFit="1"/>
    </xf>
    <xf numFmtId="42" fontId="22" fillId="0" borderId="2" xfId="3" applyNumberFormat="1" applyFont="1" applyBorder="1" applyAlignment="1">
      <alignment horizontal="left" vertical="center" shrinkToFit="1"/>
    </xf>
    <xf numFmtId="191" fontId="21" fillId="0" borderId="2" xfId="3" applyNumberFormat="1" applyFont="1" applyBorder="1" applyAlignment="1">
      <alignment horizontal="right" vertical="center"/>
    </xf>
    <xf numFmtId="0" fontId="21" fillId="0" borderId="2" xfId="0" applyFont="1" applyBorder="1">
      <alignment vertical="center"/>
    </xf>
    <xf numFmtId="182" fontId="21" fillId="0" borderId="2" xfId="3" applyNumberFormat="1" applyFont="1" applyBorder="1" applyAlignment="1">
      <alignment horizontal="right" vertical="center"/>
    </xf>
    <xf numFmtId="182" fontId="21" fillId="2" borderId="2" xfId="3" applyNumberFormat="1" applyFont="1" applyFill="1" applyBorder="1" applyAlignment="1">
      <alignment horizontal="right" vertical="center"/>
    </xf>
    <xf numFmtId="0" fontId="21" fillId="0" borderId="2" xfId="3" applyFont="1" applyBorder="1" applyAlignment="1">
      <alignment horizontal="center" vertical="center" textRotation="255"/>
    </xf>
    <xf numFmtId="0" fontId="22" fillId="0" borderId="2" xfId="3" applyFont="1" applyBorder="1" applyAlignment="1">
      <alignment horizontal="center" vertical="center" textRotation="255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"/>
  <sheetViews>
    <sheetView tabSelected="1" zoomScale="40" zoomScaleNormal="40" zoomScaleSheetLayoutView="50" workbookViewId="0">
      <selection activeCell="O11" sqref="O11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63.75" style="2" customWidth="1"/>
    <col min="4" max="4" width="16.5" style="2" customWidth="1"/>
    <col min="5" max="5" width="20.625" style="2" customWidth="1"/>
    <col min="6" max="6" width="19.5" style="2" hidden="1" customWidth="1"/>
    <col min="7" max="7" width="15.25" style="2" hidden="1" customWidth="1"/>
    <col min="8" max="8" width="8.5" style="2" customWidth="1"/>
    <col min="9" max="9" width="61.125" style="2" customWidth="1"/>
    <col min="10" max="10" width="16.5" style="2" customWidth="1"/>
    <col min="11" max="11" width="20.625" style="2" customWidth="1"/>
    <col min="12" max="12" width="19.5" style="2" hidden="1" customWidth="1"/>
    <col min="13" max="13" width="15.25" style="2" hidden="1" customWidth="1"/>
    <col min="14" max="14" width="8.5" style="2" customWidth="1"/>
    <col min="15" max="15" width="67.375" style="2" customWidth="1"/>
    <col min="16" max="16" width="18" style="2" customWidth="1"/>
    <col min="17" max="17" width="20.625" style="12" customWidth="1"/>
    <col min="18" max="18" width="15.625" style="2" hidden="1" customWidth="1"/>
    <col min="19" max="19" width="15.625" style="13" hidden="1" customWidth="1"/>
    <col min="20" max="20" width="8.5" style="2" customWidth="1"/>
    <col min="21" max="21" width="67.75" style="2" customWidth="1"/>
    <col min="22" max="22" width="15.25" style="2" customWidth="1"/>
    <col min="23" max="23" width="20.625" style="12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2" customWidth="1"/>
    <col min="30" max="30" width="14.25" style="2" hidden="1" customWidth="1"/>
    <col min="31" max="31" width="15.625" style="2" hidden="1" customWidth="1"/>
    <col min="32" max="35" width="15.75" style="2" customWidth="1"/>
    <col min="36" max="16384" width="8.875" style="2"/>
  </cols>
  <sheetData>
    <row r="1" spans="1:34" s="1" customFormat="1" ht="83.25" customHeight="1">
      <c r="A1" s="63" t="s">
        <v>156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4" ht="55.15" customHeight="1">
      <c r="A2" s="17" t="s">
        <v>0</v>
      </c>
      <c r="B2" s="64">
        <v>45061</v>
      </c>
      <c r="C2" s="64"/>
      <c r="D2" s="64"/>
      <c r="E2" s="64"/>
      <c r="F2" s="64"/>
      <c r="G2" s="64"/>
      <c r="H2" s="65">
        <f>B2+1</f>
        <v>45062</v>
      </c>
      <c r="I2" s="65"/>
      <c r="J2" s="65"/>
      <c r="K2" s="65"/>
      <c r="L2" s="65"/>
      <c r="M2" s="65"/>
      <c r="N2" s="66">
        <f>H2+1</f>
        <v>45063</v>
      </c>
      <c r="O2" s="66"/>
      <c r="P2" s="66"/>
      <c r="Q2" s="66"/>
      <c r="R2" s="66"/>
      <c r="S2" s="66"/>
      <c r="T2" s="67">
        <f>N2+1</f>
        <v>45064</v>
      </c>
      <c r="U2" s="67"/>
      <c r="V2" s="67"/>
      <c r="W2" s="67"/>
      <c r="X2" s="67"/>
      <c r="Y2" s="67"/>
      <c r="Z2" s="68">
        <f>T2+1</f>
        <v>45065</v>
      </c>
      <c r="AA2" s="69"/>
      <c r="AB2" s="69"/>
      <c r="AC2" s="70"/>
      <c r="AD2" s="18"/>
      <c r="AE2" s="18"/>
    </row>
    <row r="3" spans="1:34" ht="36.6" customHeight="1">
      <c r="A3" s="19" t="s">
        <v>1</v>
      </c>
      <c r="B3" s="17"/>
      <c r="C3" s="62">
        <v>1602</v>
      </c>
      <c r="D3" s="62"/>
      <c r="E3" s="62"/>
      <c r="F3" s="21"/>
      <c r="G3" s="21"/>
      <c r="H3" s="17"/>
      <c r="I3" s="62">
        <f>C3</f>
        <v>1602</v>
      </c>
      <c r="J3" s="62"/>
      <c r="K3" s="62"/>
      <c r="L3" s="21"/>
      <c r="M3" s="21"/>
      <c r="N3" s="17"/>
      <c r="O3" s="62">
        <f>I3</f>
        <v>1602</v>
      </c>
      <c r="P3" s="62"/>
      <c r="Q3" s="62"/>
      <c r="R3" s="21"/>
      <c r="S3" s="21"/>
      <c r="T3" s="17"/>
      <c r="U3" s="62">
        <f>O3</f>
        <v>1602</v>
      </c>
      <c r="V3" s="62"/>
      <c r="W3" s="62"/>
      <c r="X3" s="21"/>
      <c r="Y3" s="21"/>
      <c r="Z3" s="17"/>
      <c r="AA3" s="62">
        <f>U3</f>
        <v>1602</v>
      </c>
      <c r="AB3" s="62"/>
      <c r="AC3" s="62"/>
      <c r="AD3" s="21"/>
      <c r="AE3" s="21"/>
    </row>
    <row r="4" spans="1:34" ht="32.1" customHeight="1">
      <c r="A4" s="19"/>
      <c r="B4" s="17"/>
      <c r="C4" s="58" t="s">
        <v>2</v>
      </c>
      <c r="D4" s="58" t="s">
        <v>3</v>
      </c>
      <c r="E4" s="22" t="s">
        <v>4</v>
      </c>
      <c r="F4" s="19" t="s">
        <v>5</v>
      </c>
      <c r="G4" s="19" t="s">
        <v>6</v>
      </c>
      <c r="H4" s="17"/>
      <c r="I4" s="58" t="s">
        <v>2</v>
      </c>
      <c r="J4" s="58" t="s">
        <v>3</v>
      </c>
      <c r="K4" s="22" t="s">
        <v>4</v>
      </c>
      <c r="L4" s="19" t="s">
        <v>5</v>
      </c>
      <c r="M4" s="19" t="s">
        <v>6</v>
      </c>
      <c r="N4" s="17"/>
      <c r="O4" s="58" t="s">
        <v>2</v>
      </c>
      <c r="P4" s="58" t="s">
        <v>3</v>
      </c>
      <c r="Q4" s="22" t="s">
        <v>4</v>
      </c>
      <c r="R4" s="19" t="s">
        <v>5</v>
      </c>
      <c r="S4" s="19" t="s">
        <v>6</v>
      </c>
      <c r="T4" s="17"/>
      <c r="U4" s="58" t="s">
        <v>2</v>
      </c>
      <c r="V4" s="58" t="s">
        <v>3</v>
      </c>
      <c r="W4" s="22" t="s">
        <v>4</v>
      </c>
      <c r="X4" s="19" t="s">
        <v>5</v>
      </c>
      <c r="Y4" s="19" t="s">
        <v>6</v>
      </c>
      <c r="Z4" s="17"/>
      <c r="AA4" s="58" t="s">
        <v>2</v>
      </c>
      <c r="AB4" s="58" t="s">
        <v>3</v>
      </c>
      <c r="AC4" s="22" t="s">
        <v>4</v>
      </c>
      <c r="AD4" s="19" t="s">
        <v>5</v>
      </c>
      <c r="AE4" s="19" t="s">
        <v>6</v>
      </c>
      <c r="AF4" s="3"/>
      <c r="AG4" s="4"/>
      <c r="AH4" s="4"/>
    </row>
    <row r="5" spans="1:34" s="5" customFormat="1" ht="36" customHeight="1">
      <c r="A5" s="71" t="s">
        <v>7</v>
      </c>
      <c r="B5" s="60"/>
      <c r="C5" s="61" t="s">
        <v>159</v>
      </c>
      <c r="D5" s="61"/>
      <c r="E5" s="61"/>
      <c r="F5" s="61"/>
      <c r="G5" s="61"/>
      <c r="H5" s="60"/>
      <c r="I5" s="61" t="s">
        <v>114</v>
      </c>
      <c r="J5" s="81" t="s">
        <v>115</v>
      </c>
      <c r="K5" s="86" t="s">
        <v>93</v>
      </c>
      <c r="L5" s="86">
        <v>98</v>
      </c>
      <c r="M5" s="86">
        <v>1470</v>
      </c>
      <c r="N5" s="60"/>
      <c r="O5" s="61" t="s">
        <v>30</v>
      </c>
      <c r="P5" s="61"/>
      <c r="Q5" s="61"/>
      <c r="R5" s="61"/>
      <c r="S5" s="61"/>
      <c r="T5" s="60"/>
      <c r="U5" s="61"/>
      <c r="V5" s="61"/>
      <c r="W5" s="61"/>
      <c r="X5" s="61"/>
      <c r="Y5" s="61"/>
      <c r="Z5" s="60"/>
      <c r="AA5" s="61" t="s">
        <v>30</v>
      </c>
      <c r="AB5" s="61"/>
      <c r="AC5" s="61"/>
      <c r="AD5" s="61"/>
      <c r="AE5" s="61"/>
    </row>
    <row r="6" spans="1:34" s="5" customFormat="1" ht="36" customHeight="1">
      <c r="A6" s="71"/>
      <c r="B6" s="60"/>
      <c r="C6" s="61"/>
      <c r="D6" s="61"/>
      <c r="E6" s="61"/>
      <c r="F6" s="61"/>
      <c r="G6" s="61"/>
      <c r="H6" s="60"/>
      <c r="I6" s="61"/>
      <c r="J6" s="81"/>
      <c r="K6" s="86"/>
      <c r="L6" s="86"/>
      <c r="M6" s="86"/>
      <c r="N6" s="60"/>
      <c r="O6" s="61"/>
      <c r="P6" s="61"/>
      <c r="Q6" s="61"/>
      <c r="R6" s="61"/>
      <c r="S6" s="61"/>
      <c r="T6" s="60"/>
      <c r="U6" s="61"/>
      <c r="V6" s="61"/>
      <c r="W6" s="61"/>
      <c r="X6" s="61"/>
      <c r="Y6" s="61"/>
      <c r="Z6" s="60"/>
      <c r="AA6" s="61"/>
      <c r="AB6" s="61"/>
      <c r="AC6" s="61"/>
      <c r="AD6" s="61"/>
      <c r="AE6" s="61"/>
    </row>
    <row r="7" spans="1:34" s="6" customFormat="1" ht="50.1" customHeight="1">
      <c r="A7" s="72" t="s">
        <v>20</v>
      </c>
      <c r="B7" s="99" t="s">
        <v>184</v>
      </c>
      <c r="C7" s="44" t="s">
        <v>145</v>
      </c>
      <c r="D7" s="44" t="s">
        <v>122</v>
      </c>
      <c r="E7" s="23" t="s">
        <v>143</v>
      </c>
      <c r="F7" s="23">
        <v>198</v>
      </c>
      <c r="G7" s="23">
        <v>14256</v>
      </c>
      <c r="H7" s="99" t="s">
        <v>150</v>
      </c>
      <c r="I7" s="44" t="s">
        <v>40</v>
      </c>
      <c r="J7" s="44" t="s">
        <v>41</v>
      </c>
      <c r="K7" s="23" t="s">
        <v>42</v>
      </c>
      <c r="L7" s="23">
        <v>250</v>
      </c>
      <c r="M7" s="23">
        <v>1000</v>
      </c>
      <c r="N7" s="99" t="s">
        <v>25</v>
      </c>
      <c r="O7" s="44" t="s">
        <v>34</v>
      </c>
      <c r="P7" s="44" t="s">
        <v>35</v>
      </c>
      <c r="Q7" s="45">
        <v>6</v>
      </c>
      <c r="R7" s="23">
        <v>43</v>
      </c>
      <c r="S7" s="23">
        <f>R7*Q7</f>
        <v>258</v>
      </c>
      <c r="T7" s="99" t="s">
        <v>148</v>
      </c>
      <c r="U7" s="52" t="s">
        <v>218</v>
      </c>
      <c r="V7" s="108" t="s">
        <v>131</v>
      </c>
      <c r="W7" s="45">
        <v>320</v>
      </c>
      <c r="X7" s="23">
        <v>38</v>
      </c>
      <c r="Y7" s="23">
        <f t="shared" ref="Y7:Y15" si="0">X7*W7</f>
        <v>12160</v>
      </c>
      <c r="Z7" s="99" t="s">
        <v>29</v>
      </c>
      <c r="AA7" s="44" t="s">
        <v>94</v>
      </c>
      <c r="AB7" s="44" t="s">
        <v>38</v>
      </c>
      <c r="AC7" s="23" t="s">
        <v>33</v>
      </c>
      <c r="AD7" s="16">
        <v>158</v>
      </c>
      <c r="AE7" s="16">
        <v>316</v>
      </c>
    </row>
    <row r="8" spans="1:34" s="6" customFormat="1" ht="50.1" customHeight="1">
      <c r="A8" s="73"/>
      <c r="B8" s="100"/>
      <c r="C8" s="44" t="s">
        <v>47</v>
      </c>
      <c r="D8" s="44" t="s">
        <v>38</v>
      </c>
      <c r="E8" s="23" t="s">
        <v>39</v>
      </c>
      <c r="F8" s="23">
        <v>178</v>
      </c>
      <c r="G8" s="23">
        <v>267</v>
      </c>
      <c r="H8" s="100"/>
      <c r="I8" s="44" t="s">
        <v>34</v>
      </c>
      <c r="J8" s="44" t="s">
        <v>35</v>
      </c>
      <c r="K8" s="23" t="s">
        <v>95</v>
      </c>
      <c r="L8" s="23">
        <v>43</v>
      </c>
      <c r="M8" s="23">
        <v>516</v>
      </c>
      <c r="N8" s="100"/>
      <c r="O8" s="44" t="s">
        <v>77</v>
      </c>
      <c r="P8" s="44" t="s">
        <v>43</v>
      </c>
      <c r="Q8" s="45">
        <v>20</v>
      </c>
      <c r="R8" s="23">
        <v>85</v>
      </c>
      <c r="S8" s="23">
        <f>R8*Q8</f>
        <v>1700</v>
      </c>
      <c r="T8" s="100"/>
      <c r="U8" s="52" t="s">
        <v>124</v>
      </c>
      <c r="V8" s="108" t="s">
        <v>165</v>
      </c>
      <c r="W8" s="45">
        <v>36</v>
      </c>
      <c r="X8" s="23">
        <v>198</v>
      </c>
      <c r="Y8" s="23">
        <f t="shared" si="0"/>
        <v>7128</v>
      </c>
      <c r="Z8" s="100"/>
      <c r="AA8" s="44" t="s">
        <v>125</v>
      </c>
      <c r="AB8" s="44" t="s">
        <v>44</v>
      </c>
      <c r="AC8" s="23" t="s">
        <v>116</v>
      </c>
      <c r="AD8" s="16">
        <v>182</v>
      </c>
      <c r="AE8" s="16">
        <v>4550</v>
      </c>
    </row>
    <row r="9" spans="1:34" s="6" customFormat="1" ht="50.1" customHeight="1">
      <c r="A9" s="73"/>
      <c r="B9" s="100"/>
      <c r="C9" s="44" t="s">
        <v>144</v>
      </c>
      <c r="D9" s="44" t="s">
        <v>142</v>
      </c>
      <c r="E9" s="23" t="s">
        <v>143</v>
      </c>
      <c r="F9" s="23">
        <v>205</v>
      </c>
      <c r="G9" s="23">
        <v>14760</v>
      </c>
      <c r="H9" s="100"/>
      <c r="I9" s="44" t="s">
        <v>81</v>
      </c>
      <c r="J9" s="44" t="s">
        <v>44</v>
      </c>
      <c r="K9" s="23" t="s">
        <v>170</v>
      </c>
      <c r="L9" s="23">
        <v>198</v>
      </c>
      <c r="M9" s="23">
        <v>13464</v>
      </c>
      <c r="N9" s="100"/>
      <c r="O9" s="44" t="s">
        <v>78</v>
      </c>
      <c r="P9" s="44" t="s">
        <v>44</v>
      </c>
      <c r="Q9" s="45">
        <v>60</v>
      </c>
      <c r="R9" s="23">
        <v>198</v>
      </c>
      <c r="S9" s="23">
        <f>R9*Q9</f>
        <v>11880</v>
      </c>
      <c r="T9" s="100"/>
      <c r="U9" s="52" t="s">
        <v>217</v>
      </c>
      <c r="V9" s="108" t="s">
        <v>229</v>
      </c>
      <c r="W9" s="45">
        <v>30</v>
      </c>
      <c r="X9" s="23">
        <v>93</v>
      </c>
      <c r="Y9" s="23">
        <f t="shared" si="0"/>
        <v>2790</v>
      </c>
      <c r="Z9" s="100"/>
      <c r="AA9" s="44" t="s">
        <v>124</v>
      </c>
      <c r="AB9" s="44" t="s">
        <v>44</v>
      </c>
      <c r="AC9" s="23" t="s">
        <v>62</v>
      </c>
      <c r="AD9" s="16">
        <v>198</v>
      </c>
      <c r="AE9" s="16">
        <v>11880</v>
      </c>
    </row>
    <row r="10" spans="1:34" s="6" customFormat="1" ht="50.1" customHeight="1">
      <c r="A10" s="73"/>
      <c r="B10" s="100"/>
      <c r="C10" s="44" t="s">
        <v>185</v>
      </c>
      <c r="D10" s="44" t="s">
        <v>57</v>
      </c>
      <c r="E10" s="23" t="s">
        <v>171</v>
      </c>
      <c r="F10" s="23">
        <v>145</v>
      </c>
      <c r="G10" s="23">
        <v>4060</v>
      </c>
      <c r="H10" s="100"/>
      <c r="I10" s="44" t="s">
        <v>50</v>
      </c>
      <c r="J10" s="44" t="s">
        <v>51</v>
      </c>
      <c r="K10" s="23" t="s">
        <v>97</v>
      </c>
      <c r="L10" s="23">
        <v>63</v>
      </c>
      <c r="M10" s="23">
        <v>1890</v>
      </c>
      <c r="N10" s="100"/>
      <c r="O10" s="44" t="s">
        <v>200</v>
      </c>
      <c r="P10" s="44" t="s">
        <v>48</v>
      </c>
      <c r="Q10" s="109">
        <v>2</v>
      </c>
      <c r="R10" s="23">
        <v>200</v>
      </c>
      <c r="S10" s="23">
        <f>R10*Q10</f>
        <v>400</v>
      </c>
      <c r="T10" s="100"/>
      <c r="U10" s="52" t="s">
        <v>216</v>
      </c>
      <c r="V10" s="108" t="s">
        <v>164</v>
      </c>
      <c r="W10" s="45">
        <v>10</v>
      </c>
      <c r="X10" s="23">
        <v>43</v>
      </c>
      <c r="Y10" s="23">
        <f t="shared" si="0"/>
        <v>430</v>
      </c>
      <c r="Z10" s="100"/>
      <c r="AA10" s="44" t="s">
        <v>50</v>
      </c>
      <c r="AB10" s="44" t="s">
        <v>51</v>
      </c>
      <c r="AC10" s="23" t="s">
        <v>116</v>
      </c>
      <c r="AD10" s="16">
        <v>63</v>
      </c>
      <c r="AE10" s="16">
        <v>1575</v>
      </c>
    </row>
    <row r="11" spans="1:34" s="6" customFormat="1" ht="50.1" customHeight="1">
      <c r="A11" s="73"/>
      <c r="B11" s="100"/>
      <c r="C11" s="55"/>
      <c r="D11" s="55"/>
      <c r="E11" s="55"/>
      <c r="F11" s="55"/>
      <c r="G11" s="55"/>
      <c r="H11" s="100"/>
      <c r="I11" s="44" t="s">
        <v>137</v>
      </c>
      <c r="J11" s="44" t="s">
        <v>41</v>
      </c>
      <c r="K11" s="23" t="s">
        <v>98</v>
      </c>
      <c r="L11" s="23">
        <v>210</v>
      </c>
      <c r="M11" s="23">
        <v>1260</v>
      </c>
      <c r="N11" s="100"/>
      <c r="O11" s="44" t="s">
        <v>132</v>
      </c>
      <c r="P11" s="44" t="s">
        <v>51</v>
      </c>
      <c r="Q11" s="45">
        <v>12</v>
      </c>
      <c r="R11" s="23">
        <v>63</v>
      </c>
      <c r="S11" s="23">
        <f>R11*Q11</f>
        <v>756</v>
      </c>
      <c r="T11" s="100"/>
      <c r="U11" s="52" t="s">
        <v>219</v>
      </c>
      <c r="V11" s="108" t="s">
        <v>166</v>
      </c>
      <c r="W11" s="45">
        <v>15</v>
      </c>
      <c r="X11" s="23">
        <v>63</v>
      </c>
      <c r="Y11" s="23">
        <f t="shared" si="0"/>
        <v>945</v>
      </c>
      <c r="Z11" s="100"/>
      <c r="AA11" s="44" t="s">
        <v>63</v>
      </c>
      <c r="AB11" s="44" t="s">
        <v>64</v>
      </c>
      <c r="AC11" s="23" t="s">
        <v>39</v>
      </c>
      <c r="AD11" s="16">
        <v>1550</v>
      </c>
      <c r="AE11" s="16">
        <v>2325</v>
      </c>
    </row>
    <row r="12" spans="1:34" s="6" customFormat="1" ht="50.1" customHeight="1">
      <c r="A12" s="73"/>
      <c r="B12" s="100"/>
      <c r="C12" s="55"/>
      <c r="D12" s="55"/>
      <c r="E12" s="55"/>
      <c r="F12" s="55"/>
      <c r="G12" s="55"/>
      <c r="H12" s="100"/>
      <c r="I12" s="44" t="s">
        <v>87</v>
      </c>
      <c r="J12" s="44" t="s">
        <v>52</v>
      </c>
      <c r="K12" s="23" t="s">
        <v>103</v>
      </c>
      <c r="L12" s="23">
        <v>76</v>
      </c>
      <c r="M12" s="23">
        <v>380</v>
      </c>
      <c r="N12" s="100"/>
      <c r="O12" s="55" t="s">
        <v>201</v>
      </c>
      <c r="P12" s="55"/>
      <c r="Q12" s="55"/>
      <c r="R12" s="55"/>
      <c r="S12" s="55"/>
      <c r="T12" s="100"/>
      <c r="U12" s="52" t="s">
        <v>220</v>
      </c>
      <c r="V12" s="108" t="s">
        <v>109</v>
      </c>
      <c r="W12" s="45">
        <v>15</v>
      </c>
      <c r="X12" s="23">
        <v>60</v>
      </c>
      <c r="Y12" s="23">
        <f t="shared" si="0"/>
        <v>900</v>
      </c>
      <c r="Z12" s="100"/>
      <c r="AA12" s="44" t="s">
        <v>126</v>
      </c>
      <c r="AB12" s="44" t="s">
        <v>43</v>
      </c>
      <c r="AC12" s="23" t="s">
        <v>97</v>
      </c>
      <c r="AD12" s="16">
        <v>85</v>
      </c>
      <c r="AE12" s="16">
        <v>2550</v>
      </c>
    </row>
    <row r="13" spans="1:34" s="6" customFormat="1" ht="50.1" customHeight="1">
      <c r="A13" s="73"/>
      <c r="B13" s="100"/>
      <c r="C13" s="55"/>
      <c r="D13" s="55"/>
      <c r="E13" s="55"/>
      <c r="F13" s="55"/>
      <c r="G13" s="55"/>
      <c r="H13" s="100"/>
      <c r="I13" s="44" t="s">
        <v>91</v>
      </c>
      <c r="J13" s="44" t="s">
        <v>167</v>
      </c>
      <c r="K13" s="23" t="s">
        <v>36</v>
      </c>
      <c r="L13" s="23">
        <v>60</v>
      </c>
      <c r="M13" s="23">
        <v>600</v>
      </c>
      <c r="N13" s="100"/>
      <c r="O13" s="55"/>
      <c r="P13" s="55"/>
      <c r="Q13" s="55"/>
      <c r="R13" s="55"/>
      <c r="S13" s="55"/>
      <c r="T13" s="100"/>
      <c r="U13" s="52" t="s">
        <v>221</v>
      </c>
      <c r="V13" s="108" t="s">
        <v>229</v>
      </c>
      <c r="W13" s="50">
        <v>8</v>
      </c>
      <c r="X13" s="23">
        <v>145</v>
      </c>
      <c r="Y13" s="23">
        <f t="shared" si="0"/>
        <v>1160</v>
      </c>
      <c r="Z13" s="100"/>
      <c r="AA13" s="44" t="s">
        <v>127</v>
      </c>
      <c r="AB13" s="44" t="s">
        <v>52</v>
      </c>
      <c r="AC13" s="23" t="s">
        <v>46</v>
      </c>
      <c r="AD13" s="16">
        <v>66</v>
      </c>
      <c r="AE13" s="16">
        <v>990</v>
      </c>
    </row>
    <row r="14" spans="1:34" s="6" customFormat="1" ht="50.1" customHeight="1">
      <c r="A14" s="73"/>
      <c r="B14" s="100"/>
      <c r="C14" s="55"/>
      <c r="D14" s="55"/>
      <c r="E14" s="55"/>
      <c r="F14" s="55"/>
      <c r="G14" s="55"/>
      <c r="H14" s="100"/>
      <c r="I14" s="44" t="s">
        <v>187</v>
      </c>
      <c r="J14" s="44" t="s">
        <v>138</v>
      </c>
      <c r="K14" s="23" t="s">
        <v>173</v>
      </c>
      <c r="L14" s="23">
        <v>210</v>
      </c>
      <c r="M14" s="23">
        <v>10080</v>
      </c>
      <c r="N14" s="100"/>
      <c r="O14" s="55"/>
      <c r="P14" s="55"/>
      <c r="Q14" s="55"/>
      <c r="R14" s="55"/>
      <c r="S14" s="55"/>
      <c r="T14" s="100"/>
      <c r="U14" s="52" t="s">
        <v>222</v>
      </c>
      <c r="V14" s="108" t="s">
        <v>230</v>
      </c>
      <c r="W14" s="110">
        <v>4</v>
      </c>
      <c r="X14" s="23">
        <v>205</v>
      </c>
      <c r="Y14" s="23">
        <f t="shared" si="0"/>
        <v>820</v>
      </c>
      <c r="Z14" s="100"/>
      <c r="AA14" s="44"/>
      <c r="AB14" s="44"/>
      <c r="AC14" s="23"/>
      <c r="AD14" s="16"/>
      <c r="AE14" s="16"/>
    </row>
    <row r="15" spans="1:34" s="6" customFormat="1" ht="50.1" customHeight="1">
      <c r="A15" s="73"/>
      <c r="B15" s="100"/>
      <c r="C15" s="55"/>
      <c r="D15" s="55"/>
      <c r="E15" s="55"/>
      <c r="F15" s="55"/>
      <c r="G15" s="55"/>
      <c r="H15" s="100"/>
      <c r="I15" s="48"/>
      <c r="J15" s="48"/>
      <c r="K15" s="48"/>
      <c r="L15" s="48"/>
      <c r="M15" s="48"/>
      <c r="N15" s="100"/>
      <c r="O15" s="55"/>
      <c r="P15" s="55"/>
      <c r="Q15" s="55"/>
      <c r="R15" s="55"/>
      <c r="S15" s="55"/>
      <c r="T15" s="100"/>
      <c r="U15" s="52" t="s">
        <v>227</v>
      </c>
      <c r="V15" s="108" t="s">
        <v>228</v>
      </c>
      <c r="W15" s="109">
        <v>1</v>
      </c>
      <c r="X15" s="23">
        <v>1500</v>
      </c>
      <c r="Y15" s="23">
        <f t="shared" si="0"/>
        <v>1500</v>
      </c>
      <c r="Z15" s="100"/>
      <c r="AA15" s="55"/>
      <c r="AB15" s="55"/>
      <c r="AC15" s="55"/>
      <c r="AD15" s="32"/>
      <c r="AE15" s="32"/>
    </row>
    <row r="16" spans="1:34" s="6" customFormat="1" ht="50.1" customHeight="1">
      <c r="A16" s="72" t="s">
        <v>21</v>
      </c>
      <c r="B16" s="99" t="s">
        <v>149</v>
      </c>
      <c r="C16" s="44" t="s">
        <v>141</v>
      </c>
      <c r="D16" s="44" t="s">
        <v>38</v>
      </c>
      <c r="E16" s="23" t="s">
        <v>39</v>
      </c>
      <c r="F16" s="23">
        <v>178</v>
      </c>
      <c r="G16" s="23">
        <v>267</v>
      </c>
      <c r="H16" s="99" t="s">
        <v>151</v>
      </c>
      <c r="I16" s="44" t="s">
        <v>82</v>
      </c>
      <c r="J16" s="44" t="s">
        <v>60</v>
      </c>
      <c r="K16" s="23" t="s">
        <v>117</v>
      </c>
      <c r="L16" s="23">
        <v>102</v>
      </c>
      <c r="M16" s="23">
        <v>8670</v>
      </c>
      <c r="N16" s="99" t="s">
        <v>26</v>
      </c>
      <c r="O16" s="44" t="s">
        <v>54</v>
      </c>
      <c r="P16" s="44" t="s">
        <v>55</v>
      </c>
      <c r="Q16" s="111">
        <v>3</v>
      </c>
      <c r="R16" s="23">
        <v>230</v>
      </c>
      <c r="S16" s="23">
        <f t="shared" ref="S16:S21" si="1">R16*Q16</f>
        <v>690</v>
      </c>
      <c r="T16" s="99" t="s">
        <v>28</v>
      </c>
      <c r="U16" s="44" t="s">
        <v>37</v>
      </c>
      <c r="V16" s="44" t="s">
        <v>38</v>
      </c>
      <c r="W16" s="23" t="s">
        <v>39</v>
      </c>
      <c r="X16" s="23">
        <v>100</v>
      </c>
      <c r="Y16" s="23">
        <v>150</v>
      </c>
      <c r="Z16" s="99" t="s">
        <v>154</v>
      </c>
      <c r="AA16" s="44" t="s">
        <v>141</v>
      </c>
      <c r="AB16" s="44" t="s">
        <v>38</v>
      </c>
      <c r="AC16" s="23" t="s">
        <v>39</v>
      </c>
      <c r="AD16" s="16">
        <v>178</v>
      </c>
      <c r="AE16" s="16">
        <v>267</v>
      </c>
    </row>
    <row r="17" spans="1:31" s="6" customFormat="1" ht="50.1" customHeight="1">
      <c r="A17" s="73"/>
      <c r="B17" s="100"/>
      <c r="C17" s="44" t="s">
        <v>108</v>
      </c>
      <c r="D17" s="44" t="s">
        <v>35</v>
      </c>
      <c r="E17" s="23" t="s">
        <v>36</v>
      </c>
      <c r="F17" s="23">
        <v>43</v>
      </c>
      <c r="G17" s="23">
        <v>430</v>
      </c>
      <c r="H17" s="100"/>
      <c r="I17" s="44" t="s">
        <v>186</v>
      </c>
      <c r="J17" s="44" t="s">
        <v>61</v>
      </c>
      <c r="K17" s="23" t="s">
        <v>36</v>
      </c>
      <c r="L17" s="23">
        <v>54</v>
      </c>
      <c r="M17" s="23">
        <v>540</v>
      </c>
      <c r="N17" s="100"/>
      <c r="O17" s="44" t="s">
        <v>34</v>
      </c>
      <c r="P17" s="44" t="s">
        <v>35</v>
      </c>
      <c r="Q17" s="45">
        <v>10</v>
      </c>
      <c r="R17" s="23">
        <v>43</v>
      </c>
      <c r="S17" s="23">
        <f t="shared" si="1"/>
        <v>430</v>
      </c>
      <c r="T17" s="100"/>
      <c r="U17" s="44" t="s">
        <v>47</v>
      </c>
      <c r="V17" s="44" t="s">
        <v>38</v>
      </c>
      <c r="W17" s="23" t="s">
        <v>39</v>
      </c>
      <c r="X17" s="23">
        <v>178</v>
      </c>
      <c r="Y17" s="23">
        <v>267</v>
      </c>
      <c r="Z17" s="100"/>
      <c r="AA17" s="44" t="s">
        <v>108</v>
      </c>
      <c r="AB17" s="44" t="s">
        <v>35</v>
      </c>
      <c r="AC17" s="45">
        <v>12</v>
      </c>
      <c r="AD17" s="16">
        <v>43</v>
      </c>
      <c r="AE17" s="16">
        <f>AD17*AC17</f>
        <v>516</v>
      </c>
    </row>
    <row r="18" spans="1:31" s="6" customFormat="1" ht="50.1" customHeight="1">
      <c r="A18" s="73"/>
      <c r="B18" s="100"/>
      <c r="C18" s="44" t="s">
        <v>133</v>
      </c>
      <c r="D18" s="44" t="s">
        <v>102</v>
      </c>
      <c r="E18" s="23" t="s">
        <v>36</v>
      </c>
      <c r="F18" s="23">
        <v>115</v>
      </c>
      <c r="G18" s="23">
        <v>1150</v>
      </c>
      <c r="H18" s="100"/>
      <c r="I18" s="55"/>
      <c r="J18" s="55"/>
      <c r="K18" s="55"/>
      <c r="L18" s="55"/>
      <c r="M18" s="55"/>
      <c r="N18" s="100"/>
      <c r="O18" s="44" t="s">
        <v>50</v>
      </c>
      <c r="P18" s="44" t="s">
        <v>51</v>
      </c>
      <c r="Q18" s="45">
        <v>12</v>
      </c>
      <c r="R18" s="23">
        <v>63</v>
      </c>
      <c r="S18" s="23">
        <f t="shared" si="1"/>
        <v>756</v>
      </c>
      <c r="T18" s="100"/>
      <c r="U18" s="44" t="s">
        <v>189</v>
      </c>
      <c r="V18" s="44" t="s">
        <v>49</v>
      </c>
      <c r="W18" s="23" t="s">
        <v>96</v>
      </c>
      <c r="X18" s="23">
        <v>202</v>
      </c>
      <c r="Y18" s="23">
        <v>40400</v>
      </c>
      <c r="Z18" s="100"/>
      <c r="AA18" s="44" t="s">
        <v>236</v>
      </c>
      <c r="AB18" s="44" t="s">
        <v>100</v>
      </c>
      <c r="AC18" s="23" t="s">
        <v>117</v>
      </c>
      <c r="AD18" s="16">
        <v>26</v>
      </c>
      <c r="AE18" s="16">
        <v>2210</v>
      </c>
    </row>
    <row r="19" spans="1:31" s="6" customFormat="1" ht="50.1" customHeight="1">
      <c r="A19" s="73"/>
      <c r="B19" s="100"/>
      <c r="C19" s="44" t="s">
        <v>78</v>
      </c>
      <c r="D19" s="44" t="s">
        <v>44</v>
      </c>
      <c r="E19" s="23" t="s">
        <v>36</v>
      </c>
      <c r="F19" s="23">
        <v>198</v>
      </c>
      <c r="G19" s="23">
        <v>1980</v>
      </c>
      <c r="H19" s="100"/>
      <c r="I19" s="55"/>
      <c r="J19" s="55"/>
      <c r="K19" s="55"/>
      <c r="L19" s="55"/>
      <c r="M19" s="55"/>
      <c r="N19" s="100"/>
      <c r="O19" s="44" t="s">
        <v>79</v>
      </c>
      <c r="P19" s="44" t="s">
        <v>61</v>
      </c>
      <c r="Q19" s="45">
        <v>40</v>
      </c>
      <c r="R19" s="23">
        <v>75</v>
      </c>
      <c r="S19" s="23">
        <f t="shared" si="1"/>
        <v>3000</v>
      </c>
      <c r="T19" s="100"/>
      <c r="U19" s="55"/>
      <c r="V19" s="55"/>
      <c r="W19" s="55"/>
      <c r="X19" s="55"/>
      <c r="Y19" s="55"/>
      <c r="Z19" s="100"/>
      <c r="AA19" s="44" t="s">
        <v>107</v>
      </c>
      <c r="AB19" s="44" t="s">
        <v>104</v>
      </c>
      <c r="AC19" s="23" t="s">
        <v>46</v>
      </c>
      <c r="AD19" s="16">
        <v>240</v>
      </c>
      <c r="AE19" s="16">
        <v>3600</v>
      </c>
    </row>
    <row r="20" spans="1:31" s="6" customFormat="1" ht="50.1" customHeight="1">
      <c r="A20" s="73"/>
      <c r="B20" s="100"/>
      <c r="C20" s="44" t="s">
        <v>111</v>
      </c>
      <c r="D20" s="44" t="s">
        <v>59</v>
      </c>
      <c r="E20" s="23" t="s">
        <v>45</v>
      </c>
      <c r="F20" s="23">
        <v>72</v>
      </c>
      <c r="G20" s="23">
        <v>1440</v>
      </c>
      <c r="H20" s="100"/>
      <c r="I20" s="55"/>
      <c r="J20" s="55"/>
      <c r="K20" s="55"/>
      <c r="L20" s="55">
        <v>0</v>
      </c>
      <c r="M20" s="55"/>
      <c r="N20" s="100"/>
      <c r="O20" s="44" t="s">
        <v>80</v>
      </c>
      <c r="P20" s="44" t="s">
        <v>65</v>
      </c>
      <c r="Q20" s="50">
        <v>2</v>
      </c>
      <c r="R20" s="23">
        <v>504</v>
      </c>
      <c r="S20" s="23">
        <f t="shared" si="1"/>
        <v>1008</v>
      </c>
      <c r="T20" s="100"/>
      <c r="U20" s="55"/>
      <c r="V20" s="55"/>
      <c r="W20" s="55"/>
      <c r="X20" s="55"/>
      <c r="Y20" s="55"/>
      <c r="Z20" s="100"/>
      <c r="AA20" s="44" t="s">
        <v>237</v>
      </c>
      <c r="AB20" s="44" t="s">
        <v>119</v>
      </c>
      <c r="AC20" s="23" t="s">
        <v>71</v>
      </c>
      <c r="AD20" s="16">
        <v>1950</v>
      </c>
      <c r="AE20" s="16">
        <v>3900</v>
      </c>
    </row>
    <row r="21" spans="1:31" s="6" customFormat="1" ht="50.1" customHeight="1">
      <c r="A21" s="73"/>
      <c r="B21" s="100"/>
      <c r="C21" s="44" t="s">
        <v>169</v>
      </c>
      <c r="D21" s="44" t="s">
        <v>52</v>
      </c>
      <c r="E21" s="23" t="s">
        <v>120</v>
      </c>
      <c r="F21" s="23">
        <v>43</v>
      </c>
      <c r="G21" s="23">
        <v>5160</v>
      </c>
      <c r="H21" s="100"/>
      <c r="I21" s="55"/>
      <c r="J21" s="55"/>
      <c r="K21" s="55"/>
      <c r="L21" s="55"/>
      <c r="M21" s="55"/>
      <c r="N21" s="100"/>
      <c r="O21" s="44" t="s">
        <v>67</v>
      </c>
      <c r="P21" s="44" t="s">
        <v>68</v>
      </c>
      <c r="Q21" s="45">
        <v>40</v>
      </c>
      <c r="R21" s="23">
        <v>86</v>
      </c>
      <c r="S21" s="23">
        <f t="shared" si="1"/>
        <v>3440</v>
      </c>
      <c r="T21" s="100"/>
      <c r="U21" s="55"/>
      <c r="V21" s="55"/>
      <c r="W21" s="55"/>
      <c r="X21" s="55"/>
      <c r="Y21" s="55"/>
      <c r="Z21" s="100"/>
      <c r="AA21" s="44" t="s">
        <v>134</v>
      </c>
      <c r="AB21" s="44" t="s">
        <v>121</v>
      </c>
      <c r="AC21" s="23" t="s">
        <v>66</v>
      </c>
      <c r="AD21" s="16">
        <v>245</v>
      </c>
      <c r="AE21" s="16">
        <v>735</v>
      </c>
    </row>
    <row r="22" spans="1:31" s="6" customFormat="1" ht="50.1" customHeight="1">
      <c r="A22" s="73"/>
      <c r="B22" s="100"/>
      <c r="C22" s="48"/>
      <c r="D22" s="48"/>
      <c r="E22" s="48"/>
      <c r="F22" s="48"/>
      <c r="G22" s="48"/>
      <c r="H22" s="100"/>
      <c r="I22" s="55"/>
      <c r="J22" s="55"/>
      <c r="K22" s="55"/>
      <c r="L22" s="55"/>
      <c r="M22" s="55"/>
      <c r="N22" s="100"/>
      <c r="O22" s="55" t="s">
        <v>201</v>
      </c>
      <c r="P22" s="48"/>
      <c r="Q22" s="48"/>
      <c r="R22" s="48"/>
      <c r="S22" s="48"/>
      <c r="T22" s="100"/>
      <c r="U22" s="55"/>
      <c r="V22" s="55"/>
      <c r="W22" s="55"/>
      <c r="X22" s="55"/>
      <c r="Y22" s="55"/>
      <c r="Z22" s="100"/>
      <c r="AA22" s="44" t="s">
        <v>139</v>
      </c>
      <c r="AB22" s="44" t="s">
        <v>232</v>
      </c>
      <c r="AC22" s="45">
        <v>15</v>
      </c>
      <c r="AD22" s="16">
        <v>61</v>
      </c>
      <c r="AE22" s="16">
        <f>AD22*AC22</f>
        <v>915</v>
      </c>
    </row>
    <row r="23" spans="1:31" s="6" customFormat="1" ht="50.1" customHeight="1">
      <c r="A23" s="57"/>
      <c r="B23" s="59"/>
      <c r="C23" s="44"/>
      <c r="D23" s="44"/>
      <c r="E23" s="23"/>
      <c r="F23" s="23"/>
      <c r="G23" s="23"/>
      <c r="H23" s="59"/>
      <c r="I23" s="55"/>
      <c r="J23" s="55"/>
      <c r="K23" s="55"/>
      <c r="L23" s="55"/>
      <c r="M23" s="55"/>
      <c r="N23" s="59"/>
      <c r="O23" s="55"/>
      <c r="P23" s="44"/>
      <c r="Q23" s="23"/>
      <c r="R23" s="23"/>
      <c r="S23" s="23"/>
      <c r="T23" s="59"/>
      <c r="U23" s="55"/>
      <c r="V23" s="55"/>
      <c r="W23" s="55"/>
      <c r="X23" s="55"/>
      <c r="Y23" s="55"/>
      <c r="Z23" s="59"/>
      <c r="AA23" s="44"/>
      <c r="AB23" s="44"/>
      <c r="AC23" s="23"/>
      <c r="AD23" s="16"/>
      <c r="AE23" s="16"/>
    </row>
    <row r="24" spans="1:31" s="6" customFormat="1" ht="50.1" customHeight="1">
      <c r="A24" s="72" t="s">
        <v>22</v>
      </c>
      <c r="B24" s="101" t="s">
        <v>23</v>
      </c>
      <c r="C24" s="44" t="s">
        <v>70</v>
      </c>
      <c r="D24" s="44" t="s">
        <v>38</v>
      </c>
      <c r="E24" s="23" t="s">
        <v>39</v>
      </c>
      <c r="F24" s="23">
        <v>100</v>
      </c>
      <c r="G24" s="23">
        <v>150</v>
      </c>
      <c r="H24" s="101" t="s">
        <v>23</v>
      </c>
      <c r="I24" s="44" t="s">
        <v>70</v>
      </c>
      <c r="J24" s="44" t="s">
        <v>38</v>
      </c>
      <c r="K24" s="23" t="s">
        <v>39</v>
      </c>
      <c r="L24" s="23">
        <v>100</v>
      </c>
      <c r="M24" s="23">
        <v>150</v>
      </c>
      <c r="N24" s="101" t="s">
        <v>23</v>
      </c>
      <c r="O24" s="44" t="s">
        <v>70</v>
      </c>
      <c r="P24" s="44" t="s">
        <v>38</v>
      </c>
      <c r="Q24" s="23" t="s">
        <v>39</v>
      </c>
      <c r="R24" s="23">
        <v>100</v>
      </c>
      <c r="S24" s="23">
        <v>150</v>
      </c>
      <c r="T24" s="99"/>
      <c r="U24" s="55"/>
      <c r="V24" s="55"/>
      <c r="W24" s="55"/>
      <c r="X24" s="55"/>
      <c r="Y24" s="55"/>
      <c r="Z24" s="101" t="s">
        <v>23</v>
      </c>
      <c r="AA24" s="44" t="s">
        <v>70</v>
      </c>
      <c r="AB24" s="44" t="s">
        <v>38</v>
      </c>
      <c r="AC24" s="23" t="s">
        <v>39</v>
      </c>
      <c r="AD24" s="16">
        <v>100</v>
      </c>
      <c r="AE24" s="16">
        <v>150</v>
      </c>
    </row>
    <row r="25" spans="1:31" s="6" customFormat="1" ht="50.1" customHeight="1">
      <c r="A25" s="73"/>
      <c r="B25" s="60"/>
      <c r="C25" s="24" t="s">
        <v>238</v>
      </c>
      <c r="D25" s="24" t="s">
        <v>83</v>
      </c>
      <c r="E25" s="35" t="s">
        <v>84</v>
      </c>
      <c r="F25" s="23"/>
      <c r="G25" s="23"/>
      <c r="H25" s="60"/>
      <c r="I25" s="24" t="s">
        <v>85</v>
      </c>
      <c r="J25" s="24" t="s">
        <v>83</v>
      </c>
      <c r="K25" s="35" t="s">
        <v>84</v>
      </c>
      <c r="L25" s="23"/>
      <c r="M25" s="23"/>
      <c r="N25" s="60"/>
      <c r="O25" s="24" t="s">
        <v>146</v>
      </c>
      <c r="P25" s="24" t="s">
        <v>32</v>
      </c>
      <c r="Q25" s="35" t="s">
        <v>202</v>
      </c>
      <c r="R25" s="23"/>
      <c r="S25" s="23"/>
      <c r="T25" s="100"/>
      <c r="U25" s="55"/>
      <c r="V25" s="55"/>
      <c r="W25" s="55"/>
      <c r="X25" s="55"/>
      <c r="Y25" s="55"/>
      <c r="Z25" s="60"/>
      <c r="AA25" s="24" t="s">
        <v>188</v>
      </c>
      <c r="AB25" s="24" t="s">
        <v>83</v>
      </c>
      <c r="AC25" s="35" t="s">
        <v>84</v>
      </c>
      <c r="AD25" s="23"/>
      <c r="AE25" s="23"/>
    </row>
    <row r="26" spans="1:31" s="6" customFormat="1" ht="50.1" customHeight="1">
      <c r="A26" s="72" t="s">
        <v>162</v>
      </c>
      <c r="B26" s="99" t="s">
        <v>24</v>
      </c>
      <c r="C26" s="44" t="s">
        <v>76</v>
      </c>
      <c r="D26" s="44" t="s">
        <v>44</v>
      </c>
      <c r="E26" s="23" t="s">
        <v>56</v>
      </c>
      <c r="F26" s="23">
        <v>83</v>
      </c>
      <c r="G26" s="23">
        <v>664</v>
      </c>
      <c r="H26" s="99" t="s">
        <v>152</v>
      </c>
      <c r="I26" s="44" t="s">
        <v>176</v>
      </c>
      <c r="J26" s="44" t="s">
        <v>44</v>
      </c>
      <c r="K26" s="23" t="s">
        <v>95</v>
      </c>
      <c r="L26" s="23">
        <v>83</v>
      </c>
      <c r="M26" s="23">
        <v>996</v>
      </c>
      <c r="N26" s="99" t="s">
        <v>153</v>
      </c>
      <c r="O26" s="44" t="s">
        <v>112</v>
      </c>
      <c r="P26" s="44" t="s">
        <v>161</v>
      </c>
      <c r="Q26" s="23" t="s">
        <v>53</v>
      </c>
      <c r="R26" s="23">
        <v>93</v>
      </c>
      <c r="S26" s="23">
        <v>93</v>
      </c>
      <c r="T26" s="99" t="s">
        <v>31</v>
      </c>
      <c r="U26" s="52" t="s">
        <v>223</v>
      </c>
      <c r="V26" s="52" t="s">
        <v>229</v>
      </c>
      <c r="W26" s="45">
        <v>15</v>
      </c>
      <c r="X26" s="23">
        <v>93</v>
      </c>
      <c r="Y26" s="23">
        <f>X26*W26</f>
        <v>1395</v>
      </c>
      <c r="Z26" s="99" t="s">
        <v>155</v>
      </c>
      <c r="AA26" s="44" t="s">
        <v>74</v>
      </c>
      <c r="AB26" s="44" t="s">
        <v>41</v>
      </c>
      <c r="AC26" s="23" t="s">
        <v>69</v>
      </c>
      <c r="AD26" s="16">
        <v>960</v>
      </c>
      <c r="AE26" s="16">
        <v>960</v>
      </c>
    </row>
    <row r="27" spans="1:31" s="6" customFormat="1" ht="50.1" customHeight="1">
      <c r="A27" s="73"/>
      <c r="B27" s="100"/>
      <c r="C27" s="44" t="s">
        <v>123</v>
      </c>
      <c r="D27" s="44" t="s">
        <v>73</v>
      </c>
      <c r="E27" s="23" t="s">
        <v>203</v>
      </c>
      <c r="F27" s="23">
        <v>75</v>
      </c>
      <c r="G27" s="23">
        <v>3750</v>
      </c>
      <c r="H27" s="100"/>
      <c r="I27" s="44" t="s">
        <v>179</v>
      </c>
      <c r="J27" s="44" t="s">
        <v>180</v>
      </c>
      <c r="K27" s="23" t="s">
        <v>62</v>
      </c>
      <c r="L27" s="23">
        <v>69</v>
      </c>
      <c r="M27" s="23">
        <v>4140</v>
      </c>
      <c r="N27" s="112"/>
      <c r="O27" s="44" t="s">
        <v>235</v>
      </c>
      <c r="P27" s="44" t="s">
        <v>168</v>
      </c>
      <c r="Q27" s="23" t="s">
        <v>62</v>
      </c>
      <c r="R27" s="23">
        <v>48</v>
      </c>
      <c r="S27" s="23">
        <v>2880</v>
      </c>
      <c r="T27" s="100"/>
      <c r="U27" s="52" t="s">
        <v>224</v>
      </c>
      <c r="V27" s="52" t="s">
        <v>147</v>
      </c>
      <c r="W27" s="45">
        <v>12</v>
      </c>
      <c r="X27" s="23">
        <v>102</v>
      </c>
      <c r="Y27" s="23">
        <f>X27*W27</f>
        <v>1224</v>
      </c>
      <c r="Z27" s="100"/>
      <c r="AA27" s="44" t="s">
        <v>181</v>
      </c>
      <c r="AB27" s="44" t="s">
        <v>72</v>
      </c>
      <c r="AC27" s="45">
        <v>7</v>
      </c>
      <c r="AD27" s="16">
        <v>135</v>
      </c>
      <c r="AE27" s="16">
        <f>AD27*AC27</f>
        <v>945</v>
      </c>
    </row>
    <row r="28" spans="1:31" s="6" customFormat="1" ht="50.1" customHeight="1">
      <c r="A28" s="73"/>
      <c r="B28" s="100"/>
      <c r="C28" s="55"/>
      <c r="D28" s="55"/>
      <c r="E28" s="55"/>
      <c r="F28" s="55"/>
      <c r="G28" s="55"/>
      <c r="H28" s="100"/>
      <c r="I28" s="55"/>
      <c r="J28" s="55"/>
      <c r="K28" s="55"/>
      <c r="L28" s="55"/>
      <c r="M28" s="55"/>
      <c r="N28" s="112"/>
      <c r="O28" s="44" t="s">
        <v>106</v>
      </c>
      <c r="P28" s="44" t="s">
        <v>44</v>
      </c>
      <c r="Q28" s="23" t="s">
        <v>56</v>
      </c>
      <c r="R28" s="23">
        <v>55</v>
      </c>
      <c r="S28" s="23">
        <v>440</v>
      </c>
      <c r="T28" s="100"/>
      <c r="U28" s="52" t="s">
        <v>225</v>
      </c>
      <c r="V28" s="52" t="s">
        <v>164</v>
      </c>
      <c r="W28" s="45">
        <v>5</v>
      </c>
      <c r="X28" s="23">
        <v>43</v>
      </c>
      <c r="Y28" s="23">
        <f>X28*W28</f>
        <v>215</v>
      </c>
      <c r="Z28" s="100"/>
      <c r="AA28" s="44" t="s">
        <v>182</v>
      </c>
      <c r="AB28" s="44" t="s">
        <v>72</v>
      </c>
      <c r="AC28" s="23" t="s">
        <v>183</v>
      </c>
      <c r="AD28" s="16">
        <v>52</v>
      </c>
      <c r="AE28" s="16">
        <v>1560</v>
      </c>
    </row>
    <row r="29" spans="1:31" s="6" customFormat="1" ht="50.1" customHeight="1">
      <c r="A29" s="73"/>
      <c r="B29" s="100"/>
      <c r="C29" s="55"/>
      <c r="D29" s="55"/>
      <c r="E29" s="55"/>
      <c r="F29" s="55"/>
      <c r="G29" s="55"/>
      <c r="H29" s="100"/>
      <c r="I29" s="55"/>
      <c r="J29" s="55"/>
      <c r="K29" s="55"/>
      <c r="L29" s="55"/>
      <c r="M29" s="55"/>
      <c r="N29" s="112"/>
      <c r="O29" s="55" t="s">
        <v>204</v>
      </c>
      <c r="P29" s="55"/>
      <c r="Q29" s="55"/>
      <c r="R29" s="55"/>
      <c r="S29" s="55"/>
      <c r="T29" s="100"/>
      <c r="U29" s="52" t="s">
        <v>226</v>
      </c>
      <c r="V29" s="52" t="s">
        <v>231</v>
      </c>
      <c r="W29" s="45">
        <v>20</v>
      </c>
      <c r="X29" s="23">
        <v>86</v>
      </c>
      <c r="Y29" s="23">
        <f>X29*W29</f>
        <v>1720</v>
      </c>
      <c r="Z29" s="100"/>
      <c r="AA29" s="55"/>
      <c r="AB29" s="55"/>
      <c r="AC29" s="55"/>
      <c r="AD29" s="32"/>
      <c r="AE29" s="32"/>
    </row>
    <row r="30" spans="1:31" s="6" customFormat="1" ht="50.1" customHeight="1">
      <c r="A30" s="73"/>
      <c r="B30" s="100"/>
      <c r="C30" s="55"/>
      <c r="D30" s="55"/>
      <c r="E30" s="55"/>
      <c r="F30" s="55"/>
      <c r="G30" s="55"/>
      <c r="H30" s="100"/>
      <c r="I30" s="55"/>
      <c r="J30" s="55"/>
      <c r="K30" s="55"/>
      <c r="L30" s="55"/>
      <c r="M30" s="55"/>
      <c r="N30" s="100" t="s">
        <v>205</v>
      </c>
      <c r="O30" s="55" t="s">
        <v>208</v>
      </c>
      <c r="P30" s="55" t="s">
        <v>210</v>
      </c>
      <c r="Q30" s="113">
        <v>550</v>
      </c>
      <c r="R30" s="55">
        <v>10.5</v>
      </c>
      <c r="S30" s="23">
        <f t="shared" ref="S30:S35" si="2">R30*Q30</f>
        <v>5775</v>
      </c>
      <c r="T30" s="100"/>
      <c r="U30" s="52" t="s">
        <v>206</v>
      </c>
      <c r="V30" s="52"/>
      <c r="W30" s="114" t="s">
        <v>207</v>
      </c>
      <c r="X30" s="23"/>
      <c r="Y30" s="23"/>
      <c r="Z30" s="100"/>
      <c r="AA30" s="55"/>
      <c r="AB30" s="55"/>
      <c r="AC30" s="55"/>
      <c r="AD30" s="32"/>
      <c r="AE30" s="32"/>
    </row>
    <row r="31" spans="1:31" s="6" customFormat="1" ht="50.1" customHeight="1">
      <c r="A31" s="73"/>
      <c r="B31" s="100"/>
      <c r="C31" s="55"/>
      <c r="D31" s="55"/>
      <c r="E31" s="55"/>
      <c r="F31" s="55"/>
      <c r="G31" s="55"/>
      <c r="H31" s="100"/>
      <c r="I31" s="55"/>
      <c r="J31" s="55"/>
      <c r="K31" s="55"/>
      <c r="L31" s="55"/>
      <c r="M31" s="55"/>
      <c r="N31" s="112"/>
      <c r="O31" s="55" t="s">
        <v>209</v>
      </c>
      <c r="P31" s="55" t="s">
        <v>211</v>
      </c>
      <c r="Q31" s="113">
        <v>560</v>
      </c>
      <c r="R31" s="55">
        <v>18.2</v>
      </c>
      <c r="S31" s="23">
        <f t="shared" si="2"/>
        <v>10192</v>
      </c>
      <c r="T31" s="100"/>
      <c r="U31" s="44"/>
      <c r="V31" s="44"/>
      <c r="W31" s="23"/>
      <c r="X31" s="23"/>
      <c r="Y31" s="23"/>
      <c r="Z31" s="100"/>
      <c r="AA31" s="55"/>
      <c r="AB31" s="55"/>
      <c r="AC31" s="55"/>
      <c r="AD31" s="32"/>
      <c r="AE31" s="32"/>
    </row>
    <row r="32" spans="1:31" s="6" customFormat="1" ht="50.1" customHeight="1">
      <c r="A32" s="73"/>
      <c r="B32" s="100"/>
      <c r="C32" s="55"/>
      <c r="D32" s="55"/>
      <c r="E32" s="55"/>
      <c r="F32" s="55"/>
      <c r="G32" s="55"/>
      <c r="H32" s="100"/>
      <c r="I32" s="55"/>
      <c r="J32" s="55"/>
      <c r="K32" s="55"/>
      <c r="L32" s="55"/>
      <c r="M32" s="55"/>
      <c r="N32" s="112"/>
      <c r="O32" s="55" t="s">
        <v>212</v>
      </c>
      <c r="P32" s="55" t="s">
        <v>213</v>
      </c>
      <c r="Q32" s="113">
        <v>550</v>
      </c>
      <c r="R32" s="55">
        <v>34</v>
      </c>
      <c r="S32" s="23">
        <f t="shared" si="2"/>
        <v>18700</v>
      </c>
      <c r="T32" s="100"/>
      <c r="U32" s="44"/>
      <c r="V32" s="44"/>
      <c r="W32" s="23"/>
      <c r="X32" s="23"/>
      <c r="Y32" s="23"/>
      <c r="Z32" s="100"/>
      <c r="AA32" s="55"/>
      <c r="AB32" s="55"/>
      <c r="AC32" s="55"/>
      <c r="AD32" s="32"/>
      <c r="AE32" s="32"/>
    </row>
    <row r="33" spans="1:34" s="6" customFormat="1" ht="50.1" customHeight="1">
      <c r="A33" s="73"/>
      <c r="B33" s="100"/>
      <c r="C33" s="55"/>
      <c r="D33" s="55"/>
      <c r="E33" s="55"/>
      <c r="F33" s="55"/>
      <c r="G33" s="55"/>
      <c r="H33" s="100"/>
      <c r="I33" s="55"/>
      <c r="J33" s="55"/>
      <c r="K33" s="55"/>
      <c r="L33" s="55"/>
      <c r="M33" s="55"/>
      <c r="N33" s="112"/>
      <c r="O33" s="55" t="s">
        <v>214</v>
      </c>
      <c r="P33" s="55"/>
      <c r="Q33" s="113">
        <v>8</v>
      </c>
      <c r="R33" s="55">
        <v>60</v>
      </c>
      <c r="S33" s="23">
        <f t="shared" si="2"/>
        <v>480</v>
      </c>
      <c r="T33" s="100"/>
      <c r="U33" s="44"/>
      <c r="V33" s="44"/>
      <c r="W33" s="23"/>
      <c r="X33" s="23"/>
      <c r="Y33" s="23"/>
      <c r="Z33" s="100"/>
      <c r="AA33" s="55"/>
      <c r="AB33" s="55"/>
      <c r="AC33" s="55"/>
      <c r="AD33" s="32"/>
      <c r="AE33" s="32"/>
    </row>
    <row r="34" spans="1:34" s="6" customFormat="1" ht="50.1" customHeight="1">
      <c r="A34" s="73"/>
      <c r="B34" s="100"/>
      <c r="C34" s="55"/>
      <c r="D34" s="55"/>
      <c r="E34" s="55"/>
      <c r="F34" s="55"/>
      <c r="G34" s="55"/>
      <c r="H34" s="100"/>
      <c r="I34" s="55"/>
      <c r="J34" s="55"/>
      <c r="K34" s="55"/>
      <c r="L34" s="55"/>
      <c r="M34" s="55"/>
      <c r="N34" s="112"/>
      <c r="O34" s="55" t="s">
        <v>233</v>
      </c>
      <c r="P34" s="55" t="s">
        <v>234</v>
      </c>
      <c r="Q34" s="113">
        <v>8</v>
      </c>
      <c r="R34" s="55">
        <v>9.3000000000000007</v>
      </c>
      <c r="S34" s="23">
        <f t="shared" si="2"/>
        <v>74.400000000000006</v>
      </c>
      <c r="T34" s="100"/>
      <c r="U34" s="44"/>
      <c r="V34" s="44"/>
      <c r="W34" s="23"/>
      <c r="X34" s="23"/>
      <c r="Y34" s="23"/>
      <c r="Z34" s="100"/>
      <c r="AA34" s="55"/>
      <c r="AB34" s="55"/>
      <c r="AC34" s="55"/>
      <c r="AD34" s="32"/>
      <c r="AE34" s="32"/>
    </row>
    <row r="35" spans="1:34" s="6" customFormat="1" ht="50.1" customHeight="1">
      <c r="A35" s="73"/>
      <c r="B35" s="100"/>
      <c r="C35" s="55"/>
      <c r="D35" s="55"/>
      <c r="E35" s="55"/>
      <c r="F35" s="55"/>
      <c r="G35" s="55"/>
      <c r="H35" s="100"/>
      <c r="I35" s="55"/>
      <c r="J35" s="55"/>
      <c r="K35" s="55"/>
      <c r="L35" s="55"/>
      <c r="M35" s="55"/>
      <c r="N35" s="112"/>
      <c r="O35" s="55" t="s">
        <v>215</v>
      </c>
      <c r="P35" s="55" t="s">
        <v>113</v>
      </c>
      <c r="Q35" s="45">
        <v>6</v>
      </c>
      <c r="R35" s="55">
        <v>145</v>
      </c>
      <c r="S35" s="23">
        <f t="shared" si="2"/>
        <v>870</v>
      </c>
      <c r="T35" s="100"/>
      <c r="U35" s="44"/>
      <c r="V35" s="44"/>
      <c r="W35" s="23"/>
      <c r="X35" s="23"/>
      <c r="Y35" s="23"/>
      <c r="Z35" s="100"/>
      <c r="AA35" s="55"/>
      <c r="AB35" s="55"/>
      <c r="AC35" s="55"/>
      <c r="AD35" s="32"/>
      <c r="AE35" s="32"/>
    </row>
    <row r="36" spans="1:34" s="6" customFormat="1" ht="50.1" customHeight="1">
      <c r="A36" s="25" t="s">
        <v>75</v>
      </c>
      <c r="B36" s="14"/>
      <c r="C36" s="32"/>
      <c r="D36" s="32"/>
      <c r="E36" s="32"/>
      <c r="F36" s="32"/>
      <c r="G36" s="32"/>
      <c r="H36" s="14" t="s">
        <v>75</v>
      </c>
      <c r="I36" s="15" t="s">
        <v>239</v>
      </c>
      <c r="J36" s="15"/>
      <c r="K36" s="42">
        <v>1627</v>
      </c>
      <c r="L36" s="16">
        <v>14.5</v>
      </c>
      <c r="M36" s="16">
        <f>K36*L36</f>
        <v>23591.5</v>
      </c>
      <c r="N36" s="14"/>
      <c r="O36" s="32"/>
      <c r="P36" s="32"/>
      <c r="Q36" s="32"/>
      <c r="R36" s="32"/>
      <c r="S36" s="32"/>
      <c r="T36" s="14" t="s">
        <v>75</v>
      </c>
      <c r="U36" s="15" t="s">
        <v>135</v>
      </c>
      <c r="V36" s="15" t="s">
        <v>136</v>
      </c>
      <c r="W36" s="42">
        <v>1627</v>
      </c>
      <c r="X36" s="16">
        <v>11.5</v>
      </c>
      <c r="Y36" s="16">
        <f>W36*X36</f>
        <v>18710.5</v>
      </c>
      <c r="Z36" s="14"/>
      <c r="AA36" s="32"/>
      <c r="AB36" s="32"/>
      <c r="AC36" s="32"/>
      <c r="AD36" s="32"/>
      <c r="AE36" s="32"/>
    </row>
    <row r="37" spans="1:34" s="8" customFormat="1" ht="25.35" customHeight="1">
      <c r="A37" s="90" t="s">
        <v>10</v>
      </c>
      <c r="B37" s="93"/>
      <c r="C37" s="84" t="s">
        <v>11</v>
      </c>
      <c r="D37" s="85"/>
      <c r="E37" s="38">
        <v>6</v>
      </c>
      <c r="F37" s="39"/>
      <c r="G37" s="39"/>
      <c r="H37" s="93"/>
      <c r="I37" s="84" t="s">
        <v>11</v>
      </c>
      <c r="J37" s="85"/>
      <c r="K37" s="40">
        <v>5.6</v>
      </c>
      <c r="L37" s="39"/>
      <c r="M37" s="39"/>
      <c r="N37" s="93"/>
      <c r="O37" s="84" t="s">
        <v>11</v>
      </c>
      <c r="P37" s="85"/>
      <c r="Q37" s="40">
        <v>6.3</v>
      </c>
      <c r="R37" s="21"/>
      <c r="S37" s="21"/>
      <c r="T37" s="93"/>
      <c r="U37" s="84" t="s">
        <v>11</v>
      </c>
      <c r="V37" s="85"/>
      <c r="W37" s="40">
        <v>7</v>
      </c>
      <c r="X37" s="21"/>
      <c r="Y37" s="21"/>
      <c r="Z37" s="93"/>
      <c r="AA37" s="84" t="s">
        <v>11</v>
      </c>
      <c r="AB37" s="85"/>
      <c r="AC37" s="40">
        <v>6</v>
      </c>
      <c r="AD37" s="21"/>
      <c r="AE37" s="21"/>
      <c r="AF37" s="79" t="e">
        <f>#REF!/5/1627</f>
        <v>#REF!</v>
      </c>
      <c r="AG37" s="80"/>
      <c r="AH37" s="80"/>
    </row>
    <row r="38" spans="1:34" s="8" customFormat="1" ht="25.35" customHeight="1">
      <c r="A38" s="91"/>
      <c r="B38" s="94"/>
      <c r="C38" s="84" t="s">
        <v>12</v>
      </c>
      <c r="D38" s="85"/>
      <c r="E38" s="38">
        <v>2.7</v>
      </c>
      <c r="F38" s="39"/>
      <c r="G38" s="39"/>
      <c r="H38" s="94"/>
      <c r="I38" s="84" t="s">
        <v>12</v>
      </c>
      <c r="J38" s="85"/>
      <c r="K38" s="40">
        <v>3</v>
      </c>
      <c r="L38" s="39"/>
      <c r="M38" s="39"/>
      <c r="N38" s="94"/>
      <c r="O38" s="84" t="s">
        <v>12</v>
      </c>
      <c r="P38" s="85"/>
      <c r="Q38" s="40">
        <v>2.4</v>
      </c>
      <c r="R38" s="21"/>
      <c r="S38" s="21"/>
      <c r="T38" s="94"/>
      <c r="U38" s="84" t="s">
        <v>12</v>
      </c>
      <c r="V38" s="85"/>
      <c r="W38" s="40">
        <v>2.5</v>
      </c>
      <c r="X38" s="21"/>
      <c r="Y38" s="21"/>
      <c r="Z38" s="94"/>
      <c r="AA38" s="84" t="s">
        <v>12</v>
      </c>
      <c r="AB38" s="85"/>
      <c r="AC38" s="40">
        <v>2.2999999999999998</v>
      </c>
      <c r="AD38" s="21"/>
      <c r="AE38" s="21"/>
      <c r="AF38" s="79"/>
      <c r="AG38" s="80"/>
      <c r="AH38" s="80"/>
    </row>
    <row r="39" spans="1:34" s="8" customFormat="1" ht="25.35" customHeight="1">
      <c r="A39" s="91"/>
      <c r="B39" s="94"/>
      <c r="C39" s="84" t="s">
        <v>13</v>
      </c>
      <c r="D39" s="85"/>
      <c r="E39" s="38">
        <v>1.8</v>
      </c>
      <c r="F39" s="39"/>
      <c r="G39" s="39"/>
      <c r="H39" s="94"/>
      <c r="I39" s="84" t="s">
        <v>13</v>
      </c>
      <c r="J39" s="85"/>
      <c r="K39" s="40">
        <v>1.5</v>
      </c>
      <c r="L39" s="39"/>
      <c r="M39" s="39"/>
      <c r="N39" s="94"/>
      <c r="O39" s="84" t="s">
        <v>13</v>
      </c>
      <c r="P39" s="85"/>
      <c r="Q39" s="40">
        <v>1.9</v>
      </c>
      <c r="R39" s="21"/>
      <c r="S39" s="21"/>
      <c r="T39" s="94"/>
      <c r="U39" s="84" t="s">
        <v>13</v>
      </c>
      <c r="V39" s="85"/>
      <c r="W39" s="40">
        <v>0.3</v>
      </c>
      <c r="X39" s="21"/>
      <c r="Y39" s="21"/>
      <c r="Z39" s="94"/>
      <c r="AA39" s="84" t="s">
        <v>13</v>
      </c>
      <c r="AB39" s="85"/>
      <c r="AC39" s="40">
        <v>1.7</v>
      </c>
      <c r="AD39" s="21"/>
      <c r="AE39" s="21"/>
    </row>
    <row r="40" spans="1:34" s="8" customFormat="1" ht="25.35" customHeight="1">
      <c r="A40" s="91"/>
      <c r="B40" s="94"/>
      <c r="C40" s="84" t="s">
        <v>14</v>
      </c>
      <c r="D40" s="85"/>
      <c r="E40" s="38"/>
      <c r="F40" s="39"/>
      <c r="G40" s="39"/>
      <c r="H40" s="94"/>
      <c r="I40" s="84" t="s">
        <v>14</v>
      </c>
      <c r="J40" s="85"/>
      <c r="K40" s="40">
        <v>1</v>
      </c>
      <c r="L40" s="39"/>
      <c r="M40" s="39"/>
      <c r="N40" s="94"/>
      <c r="O40" s="84" t="s">
        <v>14</v>
      </c>
      <c r="P40" s="85"/>
      <c r="Q40" s="40"/>
      <c r="R40" s="21"/>
      <c r="S40" s="21"/>
      <c r="T40" s="94"/>
      <c r="U40" s="84" t="s">
        <v>14</v>
      </c>
      <c r="V40" s="85"/>
      <c r="W40" s="40">
        <v>1</v>
      </c>
      <c r="X40" s="21"/>
      <c r="Y40" s="21"/>
      <c r="Z40" s="94"/>
      <c r="AA40" s="84" t="s">
        <v>14</v>
      </c>
      <c r="AB40" s="85"/>
      <c r="AC40" s="40"/>
      <c r="AD40" s="21"/>
      <c r="AE40" s="21"/>
    </row>
    <row r="41" spans="1:34" s="8" customFormat="1" ht="25.35" customHeight="1">
      <c r="A41" s="91"/>
      <c r="B41" s="94"/>
      <c r="C41" s="84" t="s">
        <v>15</v>
      </c>
      <c r="D41" s="85"/>
      <c r="E41" s="38"/>
      <c r="F41" s="39"/>
      <c r="G41" s="39"/>
      <c r="H41" s="94"/>
      <c r="I41" s="84" t="s">
        <v>15</v>
      </c>
      <c r="J41" s="85"/>
      <c r="K41" s="38"/>
      <c r="L41" s="39"/>
      <c r="M41" s="39"/>
      <c r="N41" s="94"/>
      <c r="O41" s="84" t="s">
        <v>15</v>
      </c>
      <c r="P41" s="85"/>
      <c r="Q41" s="40"/>
      <c r="R41" s="21"/>
      <c r="S41" s="21"/>
      <c r="T41" s="94"/>
      <c r="U41" s="84" t="s">
        <v>15</v>
      </c>
      <c r="V41" s="85"/>
      <c r="W41" s="40"/>
      <c r="X41" s="21"/>
      <c r="Y41" s="21"/>
      <c r="Z41" s="94"/>
      <c r="AA41" s="84" t="s">
        <v>15</v>
      </c>
      <c r="AB41" s="85"/>
      <c r="AC41" s="40"/>
      <c r="AD41" s="21"/>
      <c r="AE41" s="21"/>
    </row>
    <row r="42" spans="1:34" s="8" customFormat="1" ht="25.35" customHeight="1">
      <c r="A42" s="91"/>
      <c r="B42" s="94"/>
      <c r="C42" s="84" t="s">
        <v>16</v>
      </c>
      <c r="D42" s="85"/>
      <c r="E42" s="40">
        <v>3</v>
      </c>
      <c r="F42" s="39"/>
      <c r="G42" s="39"/>
      <c r="H42" s="94"/>
      <c r="I42" s="84" t="s">
        <v>16</v>
      </c>
      <c r="J42" s="85"/>
      <c r="K42" s="40">
        <v>3</v>
      </c>
      <c r="L42" s="39"/>
      <c r="M42" s="39"/>
      <c r="N42" s="94"/>
      <c r="O42" s="84" t="s">
        <v>16</v>
      </c>
      <c r="P42" s="85"/>
      <c r="Q42" s="40">
        <v>3</v>
      </c>
      <c r="R42" s="21"/>
      <c r="S42" s="21"/>
      <c r="T42" s="94"/>
      <c r="U42" s="84" t="s">
        <v>16</v>
      </c>
      <c r="V42" s="85"/>
      <c r="W42" s="40">
        <v>3</v>
      </c>
      <c r="X42" s="21"/>
      <c r="Y42" s="21"/>
      <c r="Z42" s="94"/>
      <c r="AA42" s="84" t="s">
        <v>16</v>
      </c>
      <c r="AB42" s="85"/>
      <c r="AC42" s="40">
        <v>2.2999999999999998</v>
      </c>
      <c r="AD42" s="21"/>
      <c r="AE42" s="21"/>
    </row>
    <row r="43" spans="1:34" s="8" customFormat="1" ht="30" customHeight="1">
      <c r="A43" s="92"/>
      <c r="B43" s="95"/>
      <c r="C43" s="84" t="s">
        <v>17</v>
      </c>
      <c r="D43" s="85"/>
      <c r="E43" s="41">
        <f>E37*70+E38*75+E39*25+E40*60+E42*45+E41*150</f>
        <v>802.5</v>
      </c>
      <c r="F43" s="39"/>
      <c r="G43" s="39"/>
      <c r="H43" s="95"/>
      <c r="I43" s="84" t="s">
        <v>17</v>
      </c>
      <c r="J43" s="85"/>
      <c r="K43" s="41">
        <f>K37*70+K38*75+K39*25+K40*60+K42*45+K41*150</f>
        <v>849.5</v>
      </c>
      <c r="L43" s="39"/>
      <c r="M43" s="39"/>
      <c r="N43" s="95"/>
      <c r="O43" s="84" t="s">
        <v>17</v>
      </c>
      <c r="P43" s="85"/>
      <c r="Q43" s="41">
        <f>Q37*70+Q38*75+Q39*25+Q40*150+Q42*45</f>
        <v>803.5</v>
      </c>
      <c r="R43" s="39"/>
      <c r="S43" s="39"/>
      <c r="T43" s="95"/>
      <c r="U43" s="84" t="s">
        <v>17</v>
      </c>
      <c r="V43" s="85"/>
      <c r="W43" s="41">
        <f>W37*70+W38*75+W39*25+W40*60+W42*45</f>
        <v>880</v>
      </c>
      <c r="X43" s="39"/>
      <c r="Y43" s="39"/>
      <c r="Z43" s="95"/>
      <c r="AA43" s="84" t="s">
        <v>17</v>
      </c>
      <c r="AB43" s="85"/>
      <c r="AC43" s="41">
        <f>AC37*70+AC38*75+AC39*25+AC40*60+AC42*45+70</f>
        <v>808.5</v>
      </c>
      <c r="AD43" s="39"/>
      <c r="AE43" s="39"/>
    </row>
    <row r="44" spans="1:34" s="8" customFormat="1" ht="47.25" customHeight="1">
      <c r="A44" s="74" t="s">
        <v>18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</row>
    <row r="45" spans="1:34" s="10" customFormat="1" ht="30" customHeight="1">
      <c r="A45" s="76" t="s">
        <v>240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9"/>
      <c r="AE45" s="9"/>
    </row>
    <row r="46" spans="1:34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1"/>
      <c r="R46" s="9"/>
      <c r="S46" s="9"/>
      <c r="T46" s="9"/>
      <c r="U46" s="9"/>
      <c r="V46" s="9"/>
      <c r="W46" s="11"/>
      <c r="X46" s="9"/>
      <c r="Y46" s="9"/>
      <c r="Z46" s="9"/>
      <c r="AA46" s="9"/>
      <c r="AB46" s="9"/>
      <c r="AC46" s="11"/>
      <c r="AD46" s="9"/>
      <c r="AE46" s="9"/>
    </row>
    <row r="47" spans="1:34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1"/>
      <c r="R47" s="9"/>
      <c r="S47" s="9"/>
      <c r="T47" s="9"/>
      <c r="U47" s="9"/>
      <c r="V47" s="9"/>
      <c r="W47" s="11"/>
      <c r="X47" s="9"/>
      <c r="Y47" s="9"/>
      <c r="Z47" s="9"/>
      <c r="AA47" s="9"/>
      <c r="AB47" s="9"/>
      <c r="AC47" s="11"/>
      <c r="AD47" s="9"/>
      <c r="AE47" s="9"/>
    </row>
    <row r="48" spans="1:34" ht="30" customHeight="1"/>
    <row r="49" ht="30" customHeight="1"/>
    <row r="50" ht="30" customHeight="1"/>
  </sheetData>
  <mergeCells count="111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6:A22"/>
    <mergeCell ref="B16:B22"/>
    <mergeCell ref="H16:H22"/>
    <mergeCell ref="N16:N22"/>
    <mergeCell ref="T16:T22"/>
    <mergeCell ref="Z16:Z22"/>
    <mergeCell ref="A26:A35"/>
    <mergeCell ref="B26:B35"/>
    <mergeCell ref="H26:H35"/>
    <mergeCell ref="N26:N29"/>
    <mergeCell ref="T26:T35"/>
    <mergeCell ref="Z26:Z35"/>
    <mergeCell ref="N30:N35"/>
    <mergeCell ref="AF37:AH38"/>
    <mergeCell ref="O38:P38"/>
    <mergeCell ref="U38:V38"/>
    <mergeCell ref="AA38:AB38"/>
    <mergeCell ref="O39:P39"/>
    <mergeCell ref="A37:A43"/>
    <mergeCell ref="B37:B43"/>
    <mergeCell ref="C37:D37"/>
    <mergeCell ref="H37:H43"/>
    <mergeCell ref="I37:J37"/>
    <mergeCell ref="N37:N43"/>
    <mergeCell ref="C38:D38"/>
    <mergeCell ref="I38:J38"/>
    <mergeCell ref="C39:D39"/>
    <mergeCell ref="I39:J39"/>
    <mergeCell ref="U39:V39"/>
    <mergeCell ref="AA39:AB39"/>
    <mergeCell ref="C40:D40"/>
    <mergeCell ref="I40:J40"/>
    <mergeCell ref="O40:P40"/>
    <mergeCell ref="U40:V40"/>
    <mergeCell ref="AA40:AB40"/>
    <mergeCell ref="O37:P37"/>
    <mergeCell ref="T37:T43"/>
    <mergeCell ref="U37:V37"/>
    <mergeCell ref="Z37:Z43"/>
    <mergeCell ref="AA37:AB37"/>
    <mergeCell ref="A45:AC45"/>
    <mergeCell ref="C43:D43"/>
    <mergeCell ref="I43:J43"/>
    <mergeCell ref="O43:P43"/>
    <mergeCell ref="U43:V43"/>
    <mergeCell ref="AA43:AB43"/>
    <mergeCell ref="A44:AE44"/>
    <mergeCell ref="C41:D41"/>
    <mergeCell ref="I41:J41"/>
    <mergeCell ref="O41:P41"/>
    <mergeCell ref="U41:V41"/>
    <mergeCell ref="AA41:AB41"/>
    <mergeCell ref="C42:D42"/>
    <mergeCell ref="I42:J42"/>
    <mergeCell ref="O42:P42"/>
    <mergeCell ref="U42:V42"/>
    <mergeCell ref="AA42:AB42"/>
  </mergeCells>
  <phoneticPr fontId="4" type="noConversion"/>
  <printOptions horizontalCentered="1" verticalCentered="1"/>
  <pageMargins left="0" right="0" top="0" bottom="0" header="0.23622047244094491" footer="0"/>
  <pageSetup paperSize="9" scale="2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zoomScale="40" zoomScaleNormal="40" zoomScaleSheetLayoutView="50" workbookViewId="0">
      <selection activeCell="I16" sqref="I16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60.625" style="2" customWidth="1"/>
    <col min="4" max="4" width="16.5" style="2" customWidth="1"/>
    <col min="5" max="5" width="20.625" style="2" customWidth="1"/>
    <col min="6" max="6" width="19.5" style="2" hidden="1" customWidth="1"/>
    <col min="7" max="7" width="15.25" style="2" hidden="1" customWidth="1"/>
    <col min="8" max="8" width="8.5" style="2" customWidth="1"/>
    <col min="9" max="9" width="67.75" style="2" customWidth="1"/>
    <col min="10" max="10" width="16.5" style="2" customWidth="1"/>
    <col min="11" max="11" width="20.625" style="2" customWidth="1"/>
    <col min="12" max="12" width="19.5" style="2" hidden="1" customWidth="1"/>
    <col min="13" max="13" width="15.25" style="2" hidden="1" customWidth="1"/>
    <col min="14" max="14" width="8.5" style="2" customWidth="1"/>
    <col min="15" max="15" width="67.375" style="2" customWidth="1"/>
    <col min="16" max="16" width="18" style="2" customWidth="1"/>
    <col min="17" max="17" width="20.625" style="12" customWidth="1"/>
    <col min="18" max="18" width="15.625" style="2" hidden="1" customWidth="1"/>
    <col min="19" max="19" width="15.625" style="13" hidden="1" customWidth="1"/>
    <col min="20" max="20" width="8.5" style="2" customWidth="1"/>
    <col min="21" max="21" width="67.75" style="2" customWidth="1"/>
    <col min="22" max="22" width="15.25" style="2" customWidth="1"/>
    <col min="23" max="23" width="20.625" style="12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2" customWidth="1"/>
    <col min="30" max="30" width="14.25" style="2" hidden="1" customWidth="1"/>
    <col min="31" max="31" width="15.625" style="2" hidden="1" customWidth="1"/>
    <col min="32" max="35" width="15.75" style="2" customWidth="1"/>
    <col min="36" max="16384" width="8.875" style="2"/>
  </cols>
  <sheetData>
    <row r="1" spans="1:34" s="1" customFormat="1" ht="83.25" customHeight="1">
      <c r="A1" s="63" t="s">
        <v>190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4" ht="54.95" customHeight="1">
      <c r="A2" s="17" t="s">
        <v>0</v>
      </c>
      <c r="B2" s="64">
        <v>45061</v>
      </c>
      <c r="C2" s="64"/>
      <c r="D2" s="64"/>
      <c r="E2" s="64"/>
      <c r="F2" s="64"/>
      <c r="G2" s="64"/>
      <c r="H2" s="65">
        <f>B2+1</f>
        <v>45062</v>
      </c>
      <c r="I2" s="65"/>
      <c r="J2" s="65"/>
      <c r="K2" s="65"/>
      <c r="L2" s="65"/>
      <c r="M2" s="65"/>
      <c r="N2" s="66">
        <f>H2+1</f>
        <v>45063</v>
      </c>
      <c r="O2" s="66"/>
      <c r="P2" s="66"/>
      <c r="Q2" s="66"/>
      <c r="R2" s="66"/>
      <c r="S2" s="66"/>
      <c r="T2" s="67">
        <f>N2+1</f>
        <v>45064</v>
      </c>
      <c r="U2" s="67"/>
      <c r="V2" s="67"/>
      <c r="W2" s="67"/>
      <c r="X2" s="67"/>
      <c r="Y2" s="67"/>
      <c r="Z2" s="68">
        <f>T2+1</f>
        <v>45065</v>
      </c>
      <c r="AA2" s="69"/>
      <c r="AB2" s="69"/>
      <c r="AC2" s="70"/>
      <c r="AD2" s="18"/>
      <c r="AE2" s="18"/>
    </row>
    <row r="3" spans="1:34" ht="54.95" customHeight="1">
      <c r="A3" s="19" t="s">
        <v>1</v>
      </c>
      <c r="B3" s="17"/>
      <c r="C3" s="62">
        <v>25</v>
      </c>
      <c r="D3" s="62"/>
      <c r="E3" s="62"/>
      <c r="F3" s="21"/>
      <c r="G3" s="21"/>
      <c r="H3" s="17"/>
      <c r="I3" s="62">
        <f>C3</f>
        <v>25</v>
      </c>
      <c r="J3" s="62"/>
      <c r="K3" s="62"/>
      <c r="L3" s="21"/>
      <c r="M3" s="21"/>
      <c r="N3" s="17"/>
      <c r="O3" s="62">
        <f>I3</f>
        <v>25</v>
      </c>
      <c r="P3" s="62"/>
      <c r="Q3" s="62"/>
      <c r="R3" s="21"/>
      <c r="S3" s="21"/>
      <c r="T3" s="17"/>
      <c r="U3" s="62">
        <f>O3</f>
        <v>25</v>
      </c>
      <c r="V3" s="62"/>
      <c r="W3" s="62"/>
      <c r="X3" s="21"/>
      <c r="Y3" s="21"/>
      <c r="Z3" s="17"/>
      <c r="AA3" s="62">
        <f>U3</f>
        <v>25</v>
      </c>
      <c r="AB3" s="62"/>
      <c r="AC3" s="62"/>
      <c r="AD3" s="21"/>
      <c r="AE3" s="21"/>
    </row>
    <row r="4" spans="1:34" ht="54.95" customHeight="1">
      <c r="A4" s="19"/>
      <c r="B4" s="17"/>
      <c r="C4" s="58" t="s">
        <v>2</v>
      </c>
      <c r="D4" s="58" t="s">
        <v>3</v>
      </c>
      <c r="E4" s="22" t="s">
        <v>4</v>
      </c>
      <c r="F4" s="19" t="s">
        <v>5</v>
      </c>
      <c r="G4" s="19" t="s">
        <v>6</v>
      </c>
      <c r="H4" s="17"/>
      <c r="I4" s="58" t="s">
        <v>2</v>
      </c>
      <c r="J4" s="58" t="s">
        <v>3</v>
      </c>
      <c r="K4" s="22" t="s">
        <v>4</v>
      </c>
      <c r="L4" s="19" t="s">
        <v>5</v>
      </c>
      <c r="M4" s="19" t="s">
        <v>6</v>
      </c>
      <c r="N4" s="17"/>
      <c r="O4" s="58" t="s">
        <v>2</v>
      </c>
      <c r="P4" s="58" t="s">
        <v>3</v>
      </c>
      <c r="Q4" s="22" t="s">
        <v>4</v>
      </c>
      <c r="R4" s="19" t="s">
        <v>5</v>
      </c>
      <c r="S4" s="19" t="s">
        <v>6</v>
      </c>
      <c r="T4" s="17"/>
      <c r="U4" s="58" t="s">
        <v>2</v>
      </c>
      <c r="V4" s="58" t="s">
        <v>3</v>
      </c>
      <c r="W4" s="22" t="s">
        <v>4</v>
      </c>
      <c r="X4" s="19" t="s">
        <v>5</v>
      </c>
      <c r="Y4" s="19" t="s">
        <v>6</v>
      </c>
      <c r="Z4" s="17"/>
      <c r="AA4" s="58" t="s">
        <v>2</v>
      </c>
      <c r="AB4" s="58" t="s">
        <v>3</v>
      </c>
      <c r="AC4" s="22" t="s">
        <v>4</v>
      </c>
      <c r="AD4" s="19" t="s">
        <v>5</v>
      </c>
      <c r="AE4" s="19" t="s">
        <v>6</v>
      </c>
      <c r="AF4" s="3"/>
      <c r="AG4" s="4"/>
      <c r="AH4" s="4"/>
    </row>
    <row r="5" spans="1:34" s="5" customFormat="1" ht="54.95" customHeight="1">
      <c r="A5" s="71" t="s">
        <v>7</v>
      </c>
      <c r="B5" s="60"/>
      <c r="C5" s="61" t="s">
        <v>159</v>
      </c>
      <c r="D5" s="61"/>
      <c r="E5" s="61"/>
      <c r="F5" s="61"/>
      <c r="G5" s="61"/>
      <c r="H5" s="60"/>
      <c r="I5" s="61" t="s">
        <v>114</v>
      </c>
      <c r="J5" s="96" t="s">
        <v>115</v>
      </c>
      <c r="K5" s="86"/>
      <c r="L5" s="86"/>
      <c r="M5" s="86"/>
      <c r="N5" s="60"/>
      <c r="O5" s="61" t="s">
        <v>30</v>
      </c>
      <c r="P5" s="61"/>
      <c r="Q5" s="61"/>
      <c r="R5" s="61"/>
      <c r="S5" s="61"/>
      <c r="T5" s="60"/>
      <c r="U5" s="61"/>
      <c r="V5" s="61"/>
      <c r="W5" s="61"/>
      <c r="X5" s="61"/>
      <c r="Y5" s="61"/>
      <c r="Z5" s="60"/>
      <c r="AA5" s="61" t="s">
        <v>30</v>
      </c>
      <c r="AB5" s="61"/>
      <c r="AC5" s="61"/>
      <c r="AD5" s="61"/>
      <c r="AE5" s="61"/>
    </row>
    <row r="6" spans="1:34" s="5" customFormat="1" ht="54.95" customHeight="1">
      <c r="A6" s="71"/>
      <c r="B6" s="60"/>
      <c r="C6" s="61"/>
      <c r="D6" s="61"/>
      <c r="E6" s="61"/>
      <c r="F6" s="61"/>
      <c r="G6" s="61"/>
      <c r="H6" s="60"/>
      <c r="I6" s="61"/>
      <c r="J6" s="96"/>
      <c r="K6" s="86"/>
      <c r="L6" s="86"/>
      <c r="M6" s="86"/>
      <c r="N6" s="60"/>
      <c r="O6" s="61"/>
      <c r="P6" s="61"/>
      <c r="Q6" s="61"/>
      <c r="R6" s="61"/>
      <c r="S6" s="61"/>
      <c r="T6" s="60"/>
      <c r="U6" s="61"/>
      <c r="V6" s="61"/>
      <c r="W6" s="61"/>
      <c r="X6" s="61"/>
      <c r="Y6" s="61"/>
      <c r="Z6" s="60"/>
      <c r="AA6" s="61"/>
      <c r="AB6" s="61"/>
      <c r="AC6" s="61"/>
      <c r="AD6" s="61"/>
      <c r="AE6" s="61"/>
    </row>
    <row r="7" spans="1:34" s="6" customFormat="1" ht="54.95" customHeight="1">
      <c r="A7" s="115" t="s">
        <v>20</v>
      </c>
      <c r="B7" s="102" t="s">
        <v>191</v>
      </c>
      <c r="C7" s="116" t="s">
        <v>129</v>
      </c>
      <c r="D7" s="117" t="s">
        <v>92</v>
      </c>
      <c r="E7" s="118">
        <v>1</v>
      </c>
      <c r="F7" s="118">
        <v>215</v>
      </c>
      <c r="G7" s="118">
        <f>E7*F7</f>
        <v>215</v>
      </c>
      <c r="H7" s="102" t="s">
        <v>27</v>
      </c>
      <c r="I7" s="116" t="s">
        <v>105</v>
      </c>
      <c r="J7" s="119" t="s">
        <v>86</v>
      </c>
      <c r="K7" s="118">
        <v>1.2</v>
      </c>
      <c r="L7" s="118">
        <v>95</v>
      </c>
      <c r="M7" s="118">
        <f>K7*L7</f>
        <v>114</v>
      </c>
      <c r="N7" s="102" t="s">
        <v>88</v>
      </c>
      <c r="O7" s="31" t="s">
        <v>34</v>
      </c>
      <c r="P7" s="56" t="s">
        <v>35</v>
      </c>
      <c r="Q7" s="34"/>
      <c r="R7" s="34"/>
      <c r="S7" s="34"/>
      <c r="T7" s="102" t="s">
        <v>148</v>
      </c>
      <c r="U7" s="103" t="s">
        <v>218</v>
      </c>
      <c r="V7" s="120" t="s">
        <v>131</v>
      </c>
      <c r="W7" s="34"/>
      <c r="X7" s="34"/>
      <c r="Y7" s="34"/>
      <c r="Z7" s="102" t="s">
        <v>199</v>
      </c>
      <c r="AA7" s="116" t="s">
        <v>130</v>
      </c>
      <c r="AB7" s="116" t="s">
        <v>110</v>
      </c>
      <c r="AC7" s="121">
        <v>1</v>
      </c>
      <c r="AD7" s="27">
        <v>150</v>
      </c>
      <c r="AE7" s="28">
        <f>AC7*AD7</f>
        <v>150</v>
      </c>
    </row>
    <row r="8" spans="1:34" s="6" customFormat="1" ht="54.95" customHeight="1">
      <c r="A8" s="122"/>
      <c r="B8" s="104"/>
      <c r="C8" s="116" t="s">
        <v>192</v>
      </c>
      <c r="D8" s="117" t="s">
        <v>140</v>
      </c>
      <c r="E8" s="118">
        <v>0.6</v>
      </c>
      <c r="F8" s="118">
        <v>115</v>
      </c>
      <c r="G8" s="118">
        <f>E8*F8</f>
        <v>69</v>
      </c>
      <c r="H8" s="104"/>
      <c r="I8" s="31" t="s">
        <v>40</v>
      </c>
      <c r="J8" s="56" t="s">
        <v>41</v>
      </c>
      <c r="K8" s="34"/>
      <c r="L8" s="34"/>
      <c r="M8" s="34"/>
      <c r="N8" s="104"/>
      <c r="O8" s="31" t="s">
        <v>77</v>
      </c>
      <c r="P8" s="56" t="s">
        <v>43</v>
      </c>
      <c r="Q8" s="34"/>
      <c r="R8" s="34"/>
      <c r="S8" s="34"/>
      <c r="T8" s="104"/>
      <c r="U8" s="103" t="s">
        <v>217</v>
      </c>
      <c r="V8" s="120" t="s">
        <v>229</v>
      </c>
      <c r="W8" s="34"/>
      <c r="X8" s="34"/>
      <c r="Y8" s="34"/>
      <c r="Z8" s="104"/>
      <c r="AA8" s="116" t="s">
        <v>163</v>
      </c>
      <c r="AB8" s="117" t="s">
        <v>128</v>
      </c>
      <c r="AC8" s="118">
        <v>0.6</v>
      </c>
      <c r="AD8" s="27">
        <v>100</v>
      </c>
      <c r="AE8" s="28">
        <f>AC8*AD8</f>
        <v>60</v>
      </c>
    </row>
    <row r="9" spans="1:34" s="6" customFormat="1" ht="54.95" customHeight="1">
      <c r="A9" s="122"/>
      <c r="B9" s="104"/>
      <c r="C9" s="31" t="s">
        <v>193</v>
      </c>
      <c r="D9" s="117" t="s">
        <v>194</v>
      </c>
      <c r="E9" s="118"/>
      <c r="F9" s="118"/>
      <c r="G9" s="118"/>
      <c r="H9" s="104"/>
      <c r="I9" s="31" t="s">
        <v>34</v>
      </c>
      <c r="J9" s="56" t="s">
        <v>35</v>
      </c>
      <c r="K9" s="34"/>
      <c r="L9" s="34"/>
      <c r="M9" s="34"/>
      <c r="N9" s="104"/>
      <c r="O9" s="31" t="s">
        <v>172</v>
      </c>
      <c r="P9" s="56" t="s">
        <v>48</v>
      </c>
      <c r="Q9" s="34"/>
      <c r="R9" s="34"/>
      <c r="S9" s="34"/>
      <c r="T9" s="104"/>
      <c r="U9" s="103" t="s">
        <v>216</v>
      </c>
      <c r="V9" s="120" t="s">
        <v>164</v>
      </c>
      <c r="W9" s="123"/>
      <c r="X9" s="53"/>
      <c r="Y9" s="118"/>
      <c r="Z9" s="104"/>
      <c r="AA9" s="31" t="s">
        <v>63</v>
      </c>
      <c r="AB9" s="124" t="s">
        <v>64</v>
      </c>
      <c r="AC9" s="34"/>
      <c r="AD9" s="16"/>
      <c r="AE9" s="16"/>
    </row>
    <row r="10" spans="1:34" s="6" customFormat="1" ht="54.95" customHeight="1">
      <c r="A10" s="122"/>
      <c r="B10" s="104"/>
      <c r="C10" s="116" t="s">
        <v>195</v>
      </c>
      <c r="D10" s="117" t="s">
        <v>38</v>
      </c>
      <c r="E10" s="118">
        <v>0.1</v>
      </c>
      <c r="F10" s="118">
        <v>100</v>
      </c>
      <c r="G10" s="118">
        <f>E10*F10</f>
        <v>10</v>
      </c>
      <c r="H10" s="104"/>
      <c r="I10" s="31" t="s">
        <v>137</v>
      </c>
      <c r="J10" s="56" t="s">
        <v>41</v>
      </c>
      <c r="K10" s="34"/>
      <c r="L10" s="34"/>
      <c r="M10" s="34"/>
      <c r="N10" s="104"/>
      <c r="O10" s="125" t="s">
        <v>112</v>
      </c>
      <c r="P10" s="125" t="s">
        <v>196</v>
      </c>
      <c r="Q10" s="126">
        <v>0.3</v>
      </c>
      <c r="R10" s="126">
        <v>93</v>
      </c>
      <c r="S10" s="126">
        <f>Q10*R10</f>
        <v>27.9</v>
      </c>
      <c r="T10" s="104"/>
      <c r="U10" s="103" t="s">
        <v>220</v>
      </c>
      <c r="V10" s="120" t="s">
        <v>109</v>
      </c>
      <c r="W10" s="106"/>
      <c r="X10" s="106"/>
      <c r="Y10" s="106"/>
      <c r="Z10" s="104"/>
      <c r="AA10" s="31" t="s">
        <v>126</v>
      </c>
      <c r="AB10" s="124" t="s">
        <v>43</v>
      </c>
      <c r="AC10" s="34"/>
      <c r="AD10" s="16"/>
      <c r="AE10" s="16"/>
    </row>
    <row r="11" spans="1:34" s="6" customFormat="1" ht="54.95" customHeight="1">
      <c r="A11" s="122"/>
      <c r="B11" s="104"/>
      <c r="C11" s="31"/>
      <c r="D11" s="124"/>
      <c r="E11" s="34"/>
      <c r="F11" s="105"/>
      <c r="G11" s="105"/>
      <c r="H11" s="104"/>
      <c r="I11" s="31" t="s">
        <v>87</v>
      </c>
      <c r="J11" s="56" t="s">
        <v>52</v>
      </c>
      <c r="K11" s="34"/>
      <c r="L11" s="34"/>
      <c r="M11" s="34"/>
      <c r="N11" s="104"/>
      <c r="O11" s="105"/>
      <c r="P11" s="127"/>
      <c r="Q11" s="105"/>
      <c r="R11" s="105"/>
      <c r="S11" s="105"/>
      <c r="T11" s="104"/>
      <c r="U11" s="103" t="s">
        <v>221</v>
      </c>
      <c r="V11" s="120" t="s">
        <v>229</v>
      </c>
      <c r="W11" s="34"/>
      <c r="X11" s="34"/>
      <c r="Y11" s="34"/>
      <c r="Z11" s="104"/>
      <c r="AA11" s="31" t="s">
        <v>127</v>
      </c>
      <c r="AB11" s="124" t="s">
        <v>52</v>
      </c>
      <c r="AC11" s="34"/>
      <c r="AD11" s="16"/>
      <c r="AE11" s="16"/>
    </row>
    <row r="12" spans="1:34" s="6" customFormat="1" ht="54.95" customHeight="1">
      <c r="A12" s="122"/>
      <c r="B12" s="104"/>
      <c r="C12" s="105"/>
      <c r="D12" s="128"/>
      <c r="E12" s="105"/>
      <c r="F12" s="105"/>
      <c r="G12" s="105"/>
      <c r="H12" s="104"/>
      <c r="I12" s="31" t="s">
        <v>91</v>
      </c>
      <c r="J12" s="56" t="s">
        <v>167</v>
      </c>
      <c r="K12" s="34"/>
      <c r="L12" s="34"/>
      <c r="M12" s="34"/>
      <c r="N12" s="104"/>
      <c r="O12" s="105"/>
      <c r="P12" s="127"/>
      <c r="Q12" s="105"/>
      <c r="R12" s="105"/>
      <c r="S12" s="105"/>
      <c r="T12" s="104"/>
      <c r="U12" s="103" t="s">
        <v>222</v>
      </c>
      <c r="V12" s="120" t="s">
        <v>230</v>
      </c>
      <c r="W12" s="34"/>
      <c r="X12" s="34"/>
      <c r="Y12" s="34"/>
      <c r="Z12" s="104"/>
      <c r="AA12" s="31"/>
      <c r="AB12" s="124"/>
      <c r="AC12" s="34"/>
      <c r="AD12" s="16"/>
      <c r="AE12" s="16"/>
    </row>
    <row r="13" spans="1:34" s="6" customFormat="1" ht="54.95" customHeight="1">
      <c r="A13" s="122"/>
      <c r="B13" s="104"/>
      <c r="C13" s="105"/>
      <c r="D13" s="128"/>
      <c r="E13" s="105"/>
      <c r="F13" s="105"/>
      <c r="G13" s="105"/>
      <c r="H13" s="104"/>
      <c r="I13" s="106"/>
      <c r="J13" s="106"/>
      <c r="K13" s="34"/>
      <c r="L13" s="34"/>
      <c r="M13" s="34"/>
      <c r="N13" s="104"/>
      <c r="O13" s="105"/>
      <c r="P13" s="127"/>
      <c r="Q13" s="105"/>
      <c r="R13" s="105"/>
      <c r="S13" s="105"/>
      <c r="T13" s="104"/>
      <c r="U13" s="103" t="s">
        <v>227</v>
      </c>
      <c r="V13" s="120" t="s">
        <v>228</v>
      </c>
      <c r="W13" s="34"/>
      <c r="X13" s="34"/>
      <c r="Y13" s="34"/>
      <c r="Z13" s="104"/>
      <c r="AA13" s="31"/>
      <c r="AB13" s="124"/>
      <c r="AC13" s="34"/>
      <c r="AD13" s="16"/>
      <c r="AE13" s="16"/>
    </row>
    <row r="14" spans="1:34" s="6" customFormat="1" ht="54.95" customHeight="1">
      <c r="A14" s="122"/>
      <c r="B14" s="104"/>
      <c r="C14" s="105"/>
      <c r="D14" s="128"/>
      <c r="E14" s="105"/>
      <c r="F14" s="105"/>
      <c r="G14" s="105"/>
      <c r="H14" s="104"/>
      <c r="I14" s="106"/>
      <c r="J14" s="106"/>
      <c r="K14" s="34"/>
      <c r="L14" s="34"/>
      <c r="M14" s="34"/>
      <c r="N14" s="104"/>
      <c r="O14" s="105"/>
      <c r="P14" s="127"/>
      <c r="Q14" s="105"/>
      <c r="R14" s="105"/>
      <c r="S14" s="105"/>
      <c r="T14" s="104"/>
      <c r="U14" s="106"/>
      <c r="V14" s="106"/>
      <c r="W14" s="34"/>
      <c r="X14" s="34"/>
      <c r="Y14" s="34"/>
      <c r="Z14" s="104"/>
      <c r="AA14" s="31"/>
      <c r="AB14" s="124"/>
      <c r="AC14" s="34"/>
      <c r="AD14" s="16"/>
      <c r="AE14" s="16"/>
    </row>
    <row r="15" spans="1:34" s="6" customFormat="1" ht="54.95" customHeight="1">
      <c r="A15" s="122"/>
      <c r="B15" s="104"/>
      <c r="C15" s="105"/>
      <c r="D15" s="128"/>
      <c r="E15" s="105"/>
      <c r="F15" s="105"/>
      <c r="G15" s="105"/>
      <c r="H15" s="104"/>
      <c r="I15" s="31"/>
      <c r="J15" s="56"/>
      <c r="K15" s="34"/>
      <c r="L15" s="34"/>
      <c r="M15" s="34"/>
      <c r="N15" s="104"/>
      <c r="O15" s="105"/>
      <c r="P15" s="127"/>
      <c r="Q15" s="105"/>
      <c r="R15" s="105"/>
      <c r="S15" s="105"/>
      <c r="T15" s="104"/>
      <c r="U15" s="106"/>
      <c r="V15" s="106"/>
      <c r="W15" s="34"/>
      <c r="X15" s="34"/>
      <c r="Y15" s="34"/>
      <c r="Z15" s="104"/>
      <c r="AA15" s="105"/>
      <c r="AB15" s="128"/>
      <c r="AC15" s="105"/>
      <c r="AD15" s="32"/>
      <c r="AE15" s="32"/>
    </row>
    <row r="16" spans="1:34" s="6" customFormat="1" ht="54.95" customHeight="1">
      <c r="A16" s="115" t="s">
        <v>21</v>
      </c>
      <c r="B16" s="102" t="s">
        <v>174</v>
      </c>
      <c r="C16" s="31" t="s">
        <v>34</v>
      </c>
      <c r="D16" s="124" t="s">
        <v>35</v>
      </c>
      <c r="E16" s="34"/>
      <c r="F16" s="34"/>
      <c r="G16" s="34"/>
      <c r="H16" s="102" t="s">
        <v>151</v>
      </c>
      <c r="I16" s="31" t="s">
        <v>82</v>
      </c>
      <c r="J16" s="56" t="s">
        <v>60</v>
      </c>
      <c r="K16" s="34"/>
      <c r="L16" s="34"/>
      <c r="M16" s="34"/>
      <c r="N16" s="102" t="s">
        <v>26</v>
      </c>
      <c r="O16" s="31" t="s">
        <v>54</v>
      </c>
      <c r="P16" s="56" t="s">
        <v>55</v>
      </c>
      <c r="Q16" s="34"/>
      <c r="R16" s="34"/>
      <c r="S16" s="34"/>
      <c r="T16" s="102" t="s">
        <v>197</v>
      </c>
      <c r="U16" s="31" t="s">
        <v>37</v>
      </c>
      <c r="V16" s="129" t="s">
        <v>38</v>
      </c>
      <c r="W16" s="34"/>
      <c r="X16" s="34"/>
      <c r="Y16" s="34"/>
      <c r="Z16" s="102" t="s">
        <v>175</v>
      </c>
      <c r="AA16" s="31" t="s">
        <v>34</v>
      </c>
      <c r="AB16" s="124" t="s">
        <v>35</v>
      </c>
      <c r="AC16" s="34"/>
      <c r="AD16" s="16"/>
      <c r="AE16" s="16"/>
    </row>
    <row r="17" spans="1:34" s="6" customFormat="1" ht="54.95" customHeight="1">
      <c r="A17" s="122"/>
      <c r="B17" s="104"/>
      <c r="C17" s="31" t="s">
        <v>101</v>
      </c>
      <c r="D17" s="124" t="s">
        <v>102</v>
      </c>
      <c r="E17" s="34"/>
      <c r="F17" s="34"/>
      <c r="G17" s="34"/>
      <c r="H17" s="104"/>
      <c r="I17" s="31" t="s">
        <v>186</v>
      </c>
      <c r="J17" s="56" t="s">
        <v>61</v>
      </c>
      <c r="K17" s="34"/>
      <c r="L17" s="34"/>
      <c r="M17" s="34"/>
      <c r="N17" s="104"/>
      <c r="O17" s="31" t="s">
        <v>34</v>
      </c>
      <c r="P17" s="56" t="s">
        <v>35</v>
      </c>
      <c r="Q17" s="34"/>
      <c r="R17" s="34"/>
      <c r="S17" s="34"/>
      <c r="T17" s="104"/>
      <c r="U17" s="116" t="s">
        <v>198</v>
      </c>
      <c r="V17" s="119" t="s">
        <v>86</v>
      </c>
      <c r="W17" s="130">
        <v>26</v>
      </c>
      <c r="X17" s="118">
        <v>15</v>
      </c>
      <c r="Y17" s="118">
        <f>W17*X17</f>
        <v>390</v>
      </c>
      <c r="Z17" s="104"/>
      <c r="AA17" s="31" t="s">
        <v>99</v>
      </c>
      <c r="AB17" s="124" t="s">
        <v>100</v>
      </c>
      <c r="AC17" s="34"/>
      <c r="AD17" s="16"/>
      <c r="AE17" s="16"/>
    </row>
    <row r="18" spans="1:34" s="6" customFormat="1" ht="54.95" customHeight="1">
      <c r="A18" s="122"/>
      <c r="B18" s="104"/>
      <c r="C18" s="31" t="s">
        <v>58</v>
      </c>
      <c r="D18" s="124" t="s">
        <v>59</v>
      </c>
      <c r="E18" s="34"/>
      <c r="F18" s="34"/>
      <c r="G18" s="34"/>
      <c r="H18" s="104"/>
      <c r="I18" s="105"/>
      <c r="J18" s="127"/>
      <c r="K18" s="105"/>
      <c r="L18" s="105"/>
      <c r="M18" s="105"/>
      <c r="N18" s="104"/>
      <c r="O18" s="131" t="s">
        <v>89</v>
      </c>
      <c r="P18" s="54" t="s">
        <v>90</v>
      </c>
      <c r="Q18" s="132">
        <v>2</v>
      </c>
      <c r="R18" s="118">
        <v>40</v>
      </c>
      <c r="S18" s="118">
        <f>Q18*R18</f>
        <v>80</v>
      </c>
      <c r="T18" s="104"/>
      <c r="U18" s="31"/>
      <c r="V18" s="56"/>
      <c r="W18" s="34"/>
      <c r="X18" s="34"/>
      <c r="Y18" s="34"/>
      <c r="Z18" s="104"/>
      <c r="AA18" s="31" t="s">
        <v>118</v>
      </c>
      <c r="AB18" s="124" t="s">
        <v>119</v>
      </c>
      <c r="AC18" s="34"/>
      <c r="AD18" s="16"/>
      <c r="AE18" s="16"/>
    </row>
    <row r="19" spans="1:34" s="6" customFormat="1" ht="54.95" customHeight="1">
      <c r="A19" s="122"/>
      <c r="B19" s="104"/>
      <c r="C19" s="31" t="s">
        <v>169</v>
      </c>
      <c r="D19" s="124" t="s">
        <v>52</v>
      </c>
      <c r="E19" s="34"/>
      <c r="F19" s="34"/>
      <c r="G19" s="34"/>
      <c r="H19" s="104"/>
      <c r="I19" s="105"/>
      <c r="J19" s="127"/>
      <c r="K19" s="105"/>
      <c r="L19" s="105"/>
      <c r="M19" s="105"/>
      <c r="N19" s="104"/>
      <c r="O19" s="31" t="s">
        <v>79</v>
      </c>
      <c r="P19" s="56" t="s">
        <v>61</v>
      </c>
      <c r="Q19" s="34"/>
      <c r="R19" s="34"/>
      <c r="S19" s="34"/>
      <c r="T19" s="104"/>
      <c r="U19" s="105"/>
      <c r="V19" s="127"/>
      <c r="W19" s="105"/>
      <c r="X19" s="105"/>
      <c r="Y19" s="105"/>
      <c r="Z19" s="104"/>
      <c r="AA19" s="31" t="s">
        <v>134</v>
      </c>
      <c r="AB19" s="124" t="s">
        <v>121</v>
      </c>
      <c r="AC19" s="34"/>
      <c r="AD19" s="16"/>
      <c r="AE19" s="16"/>
    </row>
    <row r="20" spans="1:34" s="6" customFormat="1" ht="54.95" customHeight="1">
      <c r="A20" s="122"/>
      <c r="B20" s="104"/>
      <c r="C20" s="106"/>
      <c r="D20" s="106"/>
      <c r="E20" s="34"/>
      <c r="F20" s="34"/>
      <c r="G20" s="34"/>
      <c r="H20" s="104"/>
      <c r="I20" s="105"/>
      <c r="J20" s="127"/>
      <c r="K20" s="105"/>
      <c r="L20" s="105"/>
      <c r="M20" s="105"/>
      <c r="N20" s="104"/>
      <c r="O20" s="31" t="s">
        <v>67</v>
      </c>
      <c r="P20" s="56" t="s">
        <v>68</v>
      </c>
      <c r="Q20" s="34"/>
      <c r="R20" s="34"/>
      <c r="S20" s="34"/>
      <c r="T20" s="104"/>
      <c r="U20" s="105"/>
      <c r="V20" s="127"/>
      <c r="W20" s="105"/>
      <c r="X20" s="105"/>
      <c r="Y20" s="105"/>
      <c r="Z20" s="104"/>
      <c r="AA20" s="31" t="s">
        <v>139</v>
      </c>
      <c r="AB20" s="31" t="s">
        <v>232</v>
      </c>
      <c r="AC20" s="34"/>
      <c r="AD20" s="16"/>
      <c r="AE20" s="16"/>
    </row>
    <row r="21" spans="1:34" s="6" customFormat="1" ht="54.95" customHeight="1">
      <c r="A21" s="122"/>
      <c r="B21" s="104"/>
      <c r="C21" s="106"/>
      <c r="D21" s="106"/>
      <c r="E21" s="34"/>
      <c r="F21" s="34"/>
      <c r="G21" s="34"/>
      <c r="H21" s="104"/>
      <c r="I21" s="105"/>
      <c r="J21" s="127"/>
      <c r="K21" s="105"/>
      <c r="L21" s="105"/>
      <c r="M21" s="105"/>
      <c r="N21" s="104"/>
      <c r="O21" s="31"/>
      <c r="P21" s="56"/>
      <c r="Q21" s="34"/>
      <c r="R21" s="34"/>
      <c r="S21" s="34"/>
      <c r="T21" s="104"/>
      <c r="U21" s="105"/>
      <c r="V21" s="127"/>
      <c r="W21" s="105"/>
      <c r="X21" s="105"/>
      <c r="Y21" s="105"/>
      <c r="Z21" s="104"/>
      <c r="AA21" s="31"/>
      <c r="AB21" s="124"/>
      <c r="AC21" s="34"/>
      <c r="AD21" s="16"/>
      <c r="AE21" s="16"/>
    </row>
    <row r="22" spans="1:34" s="6" customFormat="1" ht="54.95" customHeight="1">
      <c r="A22" s="115" t="s">
        <v>22</v>
      </c>
      <c r="B22" s="82" t="s">
        <v>23</v>
      </c>
      <c r="C22" s="31" t="s">
        <v>70</v>
      </c>
      <c r="D22" s="56" t="s">
        <v>38</v>
      </c>
      <c r="E22" s="34"/>
      <c r="F22" s="34"/>
      <c r="G22" s="34"/>
      <c r="H22" s="82" t="s">
        <v>23</v>
      </c>
      <c r="I22" s="31" t="s">
        <v>70</v>
      </c>
      <c r="J22" s="56" t="s">
        <v>38</v>
      </c>
      <c r="K22" s="34"/>
      <c r="L22" s="34"/>
      <c r="M22" s="34"/>
      <c r="N22" s="82" t="s">
        <v>23</v>
      </c>
      <c r="O22" s="31" t="s">
        <v>70</v>
      </c>
      <c r="P22" s="56" t="s">
        <v>38</v>
      </c>
      <c r="Q22" s="34"/>
      <c r="R22" s="34"/>
      <c r="S22" s="34"/>
      <c r="T22" s="102"/>
      <c r="U22" s="105"/>
      <c r="V22" s="127"/>
      <c r="W22" s="105"/>
      <c r="X22" s="105"/>
      <c r="Y22" s="105"/>
      <c r="Z22" s="82" t="s">
        <v>23</v>
      </c>
      <c r="AA22" s="31" t="s">
        <v>70</v>
      </c>
      <c r="AB22" s="124" t="s">
        <v>38</v>
      </c>
      <c r="AC22" s="34"/>
      <c r="AD22" s="16"/>
      <c r="AE22" s="16"/>
    </row>
    <row r="23" spans="1:34" s="6" customFormat="1" ht="54.95" customHeight="1">
      <c r="A23" s="122"/>
      <c r="B23" s="83"/>
      <c r="C23" s="24" t="s">
        <v>238</v>
      </c>
      <c r="D23" s="24" t="s">
        <v>83</v>
      </c>
      <c r="E23" s="34"/>
      <c r="F23" s="34"/>
      <c r="G23" s="34"/>
      <c r="H23" s="83"/>
      <c r="I23" s="24" t="s">
        <v>85</v>
      </c>
      <c r="J23" s="30" t="s">
        <v>83</v>
      </c>
      <c r="K23" s="35"/>
      <c r="L23" s="23"/>
      <c r="M23" s="23"/>
      <c r="N23" s="83"/>
      <c r="O23" s="26" t="s">
        <v>146</v>
      </c>
      <c r="P23" s="29" t="s">
        <v>32</v>
      </c>
      <c r="Q23" s="107"/>
      <c r="R23" s="34"/>
      <c r="S23" s="34"/>
      <c r="T23" s="104"/>
      <c r="U23" s="105"/>
      <c r="V23" s="127"/>
      <c r="W23" s="105"/>
      <c r="X23" s="105"/>
      <c r="Y23" s="105"/>
      <c r="Z23" s="83"/>
      <c r="AA23" s="24" t="s">
        <v>188</v>
      </c>
      <c r="AB23" s="33" t="s">
        <v>83</v>
      </c>
      <c r="AC23" s="35"/>
      <c r="AD23" s="23"/>
      <c r="AE23" s="23"/>
    </row>
    <row r="24" spans="1:34" s="6" customFormat="1" ht="54.95" customHeight="1">
      <c r="A24" s="115" t="s">
        <v>162</v>
      </c>
      <c r="B24" s="102" t="s">
        <v>24</v>
      </c>
      <c r="C24" s="31" t="s">
        <v>123</v>
      </c>
      <c r="D24" s="124" t="s">
        <v>73</v>
      </c>
      <c r="E24" s="34"/>
      <c r="F24" s="34"/>
      <c r="G24" s="34"/>
      <c r="H24" s="102" t="s">
        <v>152</v>
      </c>
      <c r="I24" s="31" t="s">
        <v>179</v>
      </c>
      <c r="J24" s="56" t="s">
        <v>180</v>
      </c>
      <c r="K24" s="34"/>
      <c r="L24" s="34"/>
      <c r="M24" s="34"/>
      <c r="N24" s="102" t="s">
        <v>177</v>
      </c>
      <c r="O24" s="31" t="s">
        <v>160</v>
      </c>
      <c r="P24" s="56" t="s">
        <v>161</v>
      </c>
      <c r="Q24" s="34"/>
      <c r="R24" s="34"/>
      <c r="S24" s="34"/>
      <c r="T24" s="102" t="s">
        <v>31</v>
      </c>
      <c r="U24" s="103" t="s">
        <v>223</v>
      </c>
      <c r="V24" s="128" t="s">
        <v>229</v>
      </c>
      <c r="W24" s="133"/>
      <c r="X24" s="53"/>
      <c r="Y24" s="118"/>
      <c r="Z24" s="102" t="s">
        <v>178</v>
      </c>
      <c r="AA24" s="31" t="s">
        <v>74</v>
      </c>
      <c r="AB24" s="124" t="s">
        <v>41</v>
      </c>
      <c r="AC24" s="34"/>
      <c r="AD24" s="16"/>
      <c r="AE24" s="16"/>
    </row>
    <row r="25" spans="1:34" s="6" customFormat="1" ht="54.95" customHeight="1">
      <c r="A25" s="122"/>
      <c r="B25" s="104"/>
      <c r="C25" s="31"/>
      <c r="D25" s="124"/>
      <c r="E25" s="34"/>
      <c r="F25" s="34"/>
      <c r="G25" s="34"/>
      <c r="H25" s="104"/>
      <c r="I25" s="31"/>
      <c r="J25" s="56"/>
      <c r="K25" s="34"/>
      <c r="L25" s="34"/>
      <c r="M25" s="34"/>
      <c r="N25" s="104"/>
      <c r="O25" s="31" t="s">
        <v>235</v>
      </c>
      <c r="P25" s="56" t="s">
        <v>168</v>
      </c>
      <c r="Q25" s="34"/>
      <c r="R25" s="34"/>
      <c r="S25" s="34"/>
      <c r="T25" s="104"/>
      <c r="U25" s="103" t="s">
        <v>224</v>
      </c>
      <c r="V25" s="128" t="s">
        <v>147</v>
      </c>
      <c r="W25" s="118"/>
      <c r="X25" s="118"/>
      <c r="Y25" s="118"/>
      <c r="Z25" s="104"/>
      <c r="AA25" s="31" t="s">
        <v>181</v>
      </c>
      <c r="AB25" s="124" t="s">
        <v>72</v>
      </c>
      <c r="AC25" s="34"/>
      <c r="AD25" s="16"/>
      <c r="AE25" s="16"/>
    </row>
    <row r="26" spans="1:34" s="6" customFormat="1" ht="54.95" customHeight="1">
      <c r="A26" s="122"/>
      <c r="B26" s="104"/>
      <c r="C26" s="105"/>
      <c r="D26" s="128"/>
      <c r="E26" s="105"/>
      <c r="F26" s="105"/>
      <c r="G26" s="105"/>
      <c r="H26" s="104"/>
      <c r="I26" s="105"/>
      <c r="J26" s="127"/>
      <c r="K26" s="105"/>
      <c r="L26" s="105"/>
      <c r="M26" s="105"/>
      <c r="N26" s="104"/>
      <c r="O26" s="31"/>
      <c r="P26" s="56"/>
      <c r="Q26" s="34"/>
      <c r="R26" s="34"/>
      <c r="S26" s="34"/>
      <c r="T26" s="104"/>
      <c r="U26" s="103" t="s">
        <v>225</v>
      </c>
      <c r="V26" s="128" t="s">
        <v>164</v>
      </c>
      <c r="W26" s="34"/>
      <c r="X26" s="34"/>
      <c r="Y26" s="34"/>
      <c r="Z26" s="104"/>
      <c r="AA26" s="31" t="s">
        <v>182</v>
      </c>
      <c r="AB26" s="124" t="s">
        <v>72</v>
      </c>
      <c r="AC26" s="34"/>
      <c r="AD26" s="16"/>
      <c r="AE26" s="16"/>
    </row>
    <row r="27" spans="1:34" s="6" customFormat="1" ht="54.95" customHeight="1">
      <c r="A27" s="122"/>
      <c r="B27" s="104"/>
      <c r="C27" s="105"/>
      <c r="D27" s="105"/>
      <c r="E27" s="105"/>
      <c r="F27" s="105"/>
      <c r="G27" s="105"/>
      <c r="H27" s="104"/>
      <c r="I27" s="105"/>
      <c r="J27" s="127"/>
      <c r="K27" s="105"/>
      <c r="L27" s="105"/>
      <c r="M27" s="105"/>
      <c r="N27" s="104"/>
      <c r="O27" s="105"/>
      <c r="P27" s="127"/>
      <c r="Q27" s="105"/>
      <c r="R27" s="105"/>
      <c r="S27" s="105"/>
      <c r="T27" s="104"/>
      <c r="U27" s="103" t="s">
        <v>226</v>
      </c>
      <c r="V27" s="128" t="s">
        <v>231</v>
      </c>
      <c r="W27" s="34"/>
      <c r="X27" s="34"/>
      <c r="Y27" s="34"/>
      <c r="Z27" s="104"/>
      <c r="AA27" s="105"/>
      <c r="AB27" s="128"/>
      <c r="AC27" s="105"/>
      <c r="AD27" s="32"/>
      <c r="AE27" s="32"/>
    </row>
    <row r="28" spans="1:34" s="6" customFormat="1" ht="54.95" customHeight="1">
      <c r="A28" s="122"/>
      <c r="B28" s="104"/>
      <c r="C28" s="105"/>
      <c r="D28" s="105"/>
      <c r="E28" s="105"/>
      <c r="F28" s="105"/>
      <c r="G28" s="105"/>
      <c r="H28" s="104"/>
      <c r="I28" s="105"/>
      <c r="J28" s="127"/>
      <c r="K28" s="105"/>
      <c r="L28" s="105"/>
      <c r="M28" s="105"/>
      <c r="N28" s="104"/>
      <c r="O28" s="105"/>
      <c r="P28" s="127"/>
      <c r="Q28" s="105"/>
      <c r="R28" s="105"/>
      <c r="S28" s="105"/>
      <c r="T28" s="104"/>
      <c r="U28" s="103" t="s">
        <v>206</v>
      </c>
      <c r="V28" s="103"/>
      <c r="W28" s="34"/>
      <c r="X28" s="34"/>
      <c r="Y28" s="34"/>
      <c r="Z28" s="104"/>
      <c r="AA28" s="105"/>
      <c r="AB28" s="103"/>
      <c r="AC28" s="105"/>
      <c r="AD28" s="32"/>
      <c r="AE28" s="32"/>
    </row>
    <row r="29" spans="1:34" s="6" customFormat="1" ht="54.95" customHeight="1">
      <c r="A29" s="134" t="s">
        <v>75</v>
      </c>
      <c r="B29" s="135"/>
      <c r="C29" s="105"/>
      <c r="D29" s="105"/>
      <c r="E29" s="105"/>
      <c r="F29" s="105"/>
      <c r="G29" s="105"/>
      <c r="H29" s="135" t="s">
        <v>75</v>
      </c>
      <c r="I29" s="31" t="s">
        <v>239</v>
      </c>
      <c r="J29" s="56"/>
      <c r="K29" s="49"/>
      <c r="L29" s="34"/>
      <c r="M29" s="34"/>
      <c r="N29" s="135"/>
      <c r="O29" s="105"/>
      <c r="P29" s="105"/>
      <c r="Q29" s="105"/>
      <c r="R29" s="105"/>
      <c r="S29" s="105"/>
      <c r="T29" s="135" t="s">
        <v>75</v>
      </c>
      <c r="U29" s="31" t="s">
        <v>135</v>
      </c>
      <c r="V29" s="31" t="s">
        <v>136</v>
      </c>
      <c r="W29" s="49"/>
      <c r="X29" s="34"/>
      <c r="Y29" s="34"/>
      <c r="Z29" s="135"/>
      <c r="AA29" s="105"/>
      <c r="AB29" s="105"/>
      <c r="AC29" s="105"/>
      <c r="AD29" s="32"/>
      <c r="AE29" s="32"/>
    </row>
    <row r="30" spans="1:34" s="8" customFormat="1" ht="25.35" customHeight="1">
      <c r="A30" s="90" t="s">
        <v>10</v>
      </c>
      <c r="B30" s="93"/>
      <c r="C30" s="84" t="s">
        <v>11</v>
      </c>
      <c r="D30" s="85"/>
      <c r="E30" s="38">
        <v>6</v>
      </c>
      <c r="F30" s="39"/>
      <c r="G30" s="39"/>
      <c r="H30" s="93"/>
      <c r="I30" s="84" t="s">
        <v>11</v>
      </c>
      <c r="J30" s="85"/>
      <c r="K30" s="40">
        <v>5.6</v>
      </c>
      <c r="L30" s="39"/>
      <c r="M30" s="39"/>
      <c r="N30" s="93"/>
      <c r="O30" s="84" t="s">
        <v>11</v>
      </c>
      <c r="P30" s="85"/>
      <c r="Q30" s="40">
        <v>6.3</v>
      </c>
      <c r="R30" s="21"/>
      <c r="S30" s="21"/>
      <c r="T30" s="93"/>
      <c r="U30" s="84" t="s">
        <v>11</v>
      </c>
      <c r="V30" s="85"/>
      <c r="W30" s="40">
        <v>7</v>
      </c>
      <c r="X30" s="21"/>
      <c r="Y30" s="21"/>
      <c r="Z30" s="93"/>
      <c r="AA30" s="84" t="s">
        <v>11</v>
      </c>
      <c r="AB30" s="85"/>
      <c r="AC30" s="40">
        <v>6</v>
      </c>
      <c r="AD30" s="21"/>
      <c r="AE30" s="21"/>
      <c r="AF30" s="79" t="e">
        <f>#REF!/4/1626</f>
        <v>#REF!</v>
      </c>
      <c r="AG30" s="80"/>
      <c r="AH30" s="80"/>
    </row>
    <row r="31" spans="1:34" s="8" customFormat="1" ht="25.35" customHeight="1">
      <c r="A31" s="91"/>
      <c r="B31" s="94"/>
      <c r="C31" s="84" t="s">
        <v>12</v>
      </c>
      <c r="D31" s="85"/>
      <c r="E31" s="38">
        <v>2.7</v>
      </c>
      <c r="F31" s="39"/>
      <c r="G31" s="39"/>
      <c r="H31" s="94"/>
      <c r="I31" s="84" t="s">
        <v>12</v>
      </c>
      <c r="J31" s="85"/>
      <c r="K31" s="40">
        <v>3</v>
      </c>
      <c r="L31" s="39"/>
      <c r="M31" s="39"/>
      <c r="N31" s="94"/>
      <c r="O31" s="84" t="s">
        <v>12</v>
      </c>
      <c r="P31" s="85"/>
      <c r="Q31" s="40">
        <v>2.4</v>
      </c>
      <c r="R31" s="21"/>
      <c r="S31" s="21"/>
      <c r="T31" s="94"/>
      <c r="U31" s="84" t="s">
        <v>12</v>
      </c>
      <c r="V31" s="85"/>
      <c r="W31" s="40">
        <v>2.5</v>
      </c>
      <c r="X31" s="21"/>
      <c r="Y31" s="21"/>
      <c r="Z31" s="94"/>
      <c r="AA31" s="84" t="s">
        <v>12</v>
      </c>
      <c r="AB31" s="85"/>
      <c r="AC31" s="40">
        <v>2.2999999999999998</v>
      </c>
      <c r="AD31" s="21"/>
      <c r="AE31" s="21"/>
      <c r="AF31" s="79"/>
      <c r="AG31" s="80"/>
      <c r="AH31" s="80"/>
    </row>
    <row r="32" spans="1:34" s="8" customFormat="1" ht="25.35" customHeight="1">
      <c r="A32" s="91"/>
      <c r="B32" s="94"/>
      <c r="C32" s="84" t="s">
        <v>13</v>
      </c>
      <c r="D32" s="85"/>
      <c r="E32" s="38">
        <v>1.8</v>
      </c>
      <c r="F32" s="39"/>
      <c r="G32" s="39"/>
      <c r="H32" s="94"/>
      <c r="I32" s="84" t="s">
        <v>13</v>
      </c>
      <c r="J32" s="85"/>
      <c r="K32" s="40">
        <v>1.5</v>
      </c>
      <c r="L32" s="39"/>
      <c r="M32" s="39"/>
      <c r="N32" s="94"/>
      <c r="O32" s="84" t="s">
        <v>13</v>
      </c>
      <c r="P32" s="85"/>
      <c r="Q32" s="40">
        <v>1.9</v>
      </c>
      <c r="R32" s="21"/>
      <c r="S32" s="21"/>
      <c r="T32" s="94"/>
      <c r="U32" s="84" t="s">
        <v>13</v>
      </c>
      <c r="V32" s="85"/>
      <c r="W32" s="40">
        <v>0.3</v>
      </c>
      <c r="X32" s="21"/>
      <c r="Y32" s="21"/>
      <c r="Z32" s="94"/>
      <c r="AA32" s="84" t="s">
        <v>13</v>
      </c>
      <c r="AB32" s="85"/>
      <c r="AC32" s="40">
        <v>1.7</v>
      </c>
      <c r="AD32" s="21"/>
      <c r="AE32" s="21"/>
    </row>
    <row r="33" spans="1:31" s="8" customFormat="1" ht="25.35" customHeight="1">
      <c r="A33" s="91"/>
      <c r="B33" s="94"/>
      <c r="C33" s="84" t="s">
        <v>14</v>
      </c>
      <c r="D33" s="85"/>
      <c r="E33" s="38"/>
      <c r="F33" s="39"/>
      <c r="G33" s="39"/>
      <c r="H33" s="94"/>
      <c r="I33" s="84" t="s">
        <v>14</v>
      </c>
      <c r="J33" s="85"/>
      <c r="K33" s="40">
        <v>1</v>
      </c>
      <c r="L33" s="39"/>
      <c r="M33" s="39"/>
      <c r="N33" s="94"/>
      <c r="O33" s="84" t="s">
        <v>14</v>
      </c>
      <c r="P33" s="85"/>
      <c r="Q33" s="40"/>
      <c r="R33" s="21"/>
      <c r="S33" s="21"/>
      <c r="T33" s="94"/>
      <c r="U33" s="84" t="s">
        <v>14</v>
      </c>
      <c r="V33" s="85"/>
      <c r="W33" s="40">
        <v>1</v>
      </c>
      <c r="X33" s="21"/>
      <c r="Y33" s="21"/>
      <c r="Z33" s="94"/>
      <c r="AA33" s="84" t="s">
        <v>14</v>
      </c>
      <c r="AB33" s="85"/>
      <c r="AC33" s="40"/>
      <c r="AD33" s="21"/>
      <c r="AE33" s="21"/>
    </row>
    <row r="34" spans="1:31" s="8" customFormat="1" ht="25.35" customHeight="1">
      <c r="A34" s="91"/>
      <c r="B34" s="94"/>
      <c r="C34" s="84" t="s">
        <v>15</v>
      </c>
      <c r="D34" s="85"/>
      <c r="E34" s="38"/>
      <c r="F34" s="39"/>
      <c r="G34" s="39"/>
      <c r="H34" s="94"/>
      <c r="I34" s="84" t="s">
        <v>15</v>
      </c>
      <c r="J34" s="85"/>
      <c r="K34" s="38"/>
      <c r="L34" s="39"/>
      <c r="M34" s="39"/>
      <c r="N34" s="94"/>
      <c r="O34" s="84" t="s">
        <v>15</v>
      </c>
      <c r="P34" s="85"/>
      <c r="Q34" s="40"/>
      <c r="R34" s="21"/>
      <c r="S34" s="21"/>
      <c r="T34" s="94"/>
      <c r="U34" s="84" t="s">
        <v>15</v>
      </c>
      <c r="V34" s="85"/>
      <c r="W34" s="40"/>
      <c r="X34" s="21"/>
      <c r="Y34" s="21"/>
      <c r="Z34" s="94"/>
      <c r="AA34" s="84" t="s">
        <v>15</v>
      </c>
      <c r="AB34" s="85"/>
      <c r="AC34" s="40"/>
      <c r="AD34" s="21"/>
      <c r="AE34" s="21"/>
    </row>
    <row r="35" spans="1:31" s="8" customFormat="1" ht="25.35" customHeight="1">
      <c r="A35" s="91"/>
      <c r="B35" s="94"/>
      <c r="C35" s="84" t="s">
        <v>16</v>
      </c>
      <c r="D35" s="85"/>
      <c r="E35" s="40">
        <v>3</v>
      </c>
      <c r="F35" s="39"/>
      <c r="G35" s="39"/>
      <c r="H35" s="94"/>
      <c r="I35" s="84" t="s">
        <v>16</v>
      </c>
      <c r="J35" s="85"/>
      <c r="K35" s="40">
        <v>3</v>
      </c>
      <c r="L35" s="39"/>
      <c r="M35" s="39"/>
      <c r="N35" s="94"/>
      <c r="O35" s="84" t="s">
        <v>16</v>
      </c>
      <c r="P35" s="85"/>
      <c r="Q35" s="40">
        <v>3</v>
      </c>
      <c r="R35" s="21"/>
      <c r="S35" s="21"/>
      <c r="T35" s="94"/>
      <c r="U35" s="84" t="s">
        <v>16</v>
      </c>
      <c r="V35" s="85"/>
      <c r="W35" s="40">
        <v>3</v>
      </c>
      <c r="X35" s="21"/>
      <c r="Y35" s="21"/>
      <c r="Z35" s="94"/>
      <c r="AA35" s="84" t="s">
        <v>16</v>
      </c>
      <c r="AB35" s="85"/>
      <c r="AC35" s="40">
        <v>2.2999999999999998</v>
      </c>
      <c r="AD35" s="21"/>
      <c r="AE35" s="21"/>
    </row>
    <row r="36" spans="1:31" s="8" customFormat="1" ht="30" customHeight="1">
      <c r="A36" s="92"/>
      <c r="B36" s="95"/>
      <c r="C36" s="84" t="s">
        <v>17</v>
      </c>
      <c r="D36" s="85"/>
      <c r="E36" s="41">
        <f>E30*70+E31*75+E32*25+E33*60+E35*45+E34*150</f>
        <v>802.5</v>
      </c>
      <c r="F36" s="39"/>
      <c r="G36" s="39"/>
      <c r="H36" s="95"/>
      <c r="I36" s="84" t="s">
        <v>17</v>
      </c>
      <c r="J36" s="85"/>
      <c r="K36" s="41">
        <f>K30*70+K31*75+K32*25+K33*60+K35*45+K34*150</f>
        <v>849.5</v>
      </c>
      <c r="L36" s="39"/>
      <c r="M36" s="39"/>
      <c r="N36" s="95"/>
      <c r="O36" s="84" t="s">
        <v>17</v>
      </c>
      <c r="P36" s="85"/>
      <c r="Q36" s="41">
        <f>Q30*70+Q31*75+Q32*25+Q33*150+Q35*45</f>
        <v>803.5</v>
      </c>
      <c r="R36" s="39"/>
      <c r="S36" s="39"/>
      <c r="T36" s="95"/>
      <c r="U36" s="84" t="s">
        <v>17</v>
      </c>
      <c r="V36" s="85"/>
      <c r="W36" s="41">
        <f>W30*70+W31*75+W32*25+W33*60+W35*45</f>
        <v>880</v>
      </c>
      <c r="X36" s="39"/>
      <c r="Y36" s="39"/>
      <c r="Z36" s="95"/>
      <c r="AA36" s="84" t="s">
        <v>17</v>
      </c>
      <c r="AB36" s="85"/>
      <c r="AC36" s="41">
        <f>AC30*70+AC31*75+AC32*25+AC33*60+AC35*45+70</f>
        <v>808.5</v>
      </c>
      <c r="AD36" s="39"/>
      <c r="AE36" s="39"/>
    </row>
    <row r="37" spans="1:31" s="10" customFormat="1" ht="30" customHeight="1">
      <c r="A37" s="76" t="s">
        <v>240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9"/>
      <c r="AE37" s="9"/>
    </row>
    <row r="38" spans="1:31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1"/>
      <c r="R38" s="9"/>
      <c r="S38" s="9"/>
      <c r="T38" s="9"/>
      <c r="U38" s="9"/>
      <c r="V38" s="9"/>
      <c r="W38" s="11"/>
      <c r="X38" s="9"/>
      <c r="Y38" s="9"/>
      <c r="Z38" s="9"/>
      <c r="AA38" s="9"/>
      <c r="AB38" s="9"/>
      <c r="AC38" s="11"/>
      <c r="AD38" s="9"/>
      <c r="AE38" s="9"/>
    </row>
    <row r="39" spans="1:31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1"/>
      <c r="R39" s="9"/>
      <c r="S39" s="9"/>
      <c r="T39" s="9"/>
      <c r="U39" s="9"/>
      <c r="V39" s="9"/>
      <c r="W39" s="11"/>
      <c r="X39" s="9"/>
      <c r="Y39" s="9"/>
      <c r="Z39" s="9"/>
      <c r="AA39" s="9"/>
      <c r="AB39" s="9"/>
      <c r="AC39" s="11"/>
      <c r="AD39" s="9"/>
      <c r="AE39" s="9"/>
    </row>
    <row r="40" spans="1:31" ht="30" customHeight="1"/>
    <row r="41" spans="1:31" ht="30" customHeight="1"/>
    <row r="42" spans="1:31" ht="30" customHeight="1"/>
  </sheetData>
  <mergeCells count="109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A24:A28"/>
    <mergeCell ref="B24:B28"/>
    <mergeCell ref="H24:H28"/>
    <mergeCell ref="N24:N28"/>
    <mergeCell ref="T24:T28"/>
    <mergeCell ref="Z24:Z28"/>
    <mergeCell ref="AF30:AH31"/>
    <mergeCell ref="O31:P31"/>
    <mergeCell ref="U31:V31"/>
    <mergeCell ref="AA31:AB31"/>
    <mergeCell ref="O32:P32"/>
    <mergeCell ref="A30:A36"/>
    <mergeCell ref="B30:B36"/>
    <mergeCell ref="C30:D30"/>
    <mergeCell ref="H30:H36"/>
    <mergeCell ref="I30:J30"/>
    <mergeCell ref="N30:N36"/>
    <mergeCell ref="C31:D31"/>
    <mergeCell ref="I31:J31"/>
    <mergeCell ref="C32:D32"/>
    <mergeCell ref="I32:J32"/>
    <mergeCell ref="U32:V32"/>
    <mergeCell ref="AA32:AB32"/>
    <mergeCell ref="C33:D33"/>
    <mergeCell ref="I33:J33"/>
    <mergeCell ref="O33:P33"/>
    <mergeCell ref="U33:V33"/>
    <mergeCell ref="AA33:AB33"/>
    <mergeCell ref="O30:P30"/>
    <mergeCell ref="T30:T36"/>
    <mergeCell ref="U30:V30"/>
    <mergeCell ref="Z30:Z36"/>
    <mergeCell ref="AA30:AB30"/>
    <mergeCell ref="C36:D36"/>
    <mergeCell ref="I36:J36"/>
    <mergeCell ref="O36:P36"/>
    <mergeCell ref="U36:V36"/>
    <mergeCell ref="AA36:AB36"/>
    <mergeCell ref="A37:AC37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</mergeCells>
  <phoneticPr fontId="4" type="noConversion"/>
  <printOptions horizontalCentered="1" verticalCentered="1"/>
  <pageMargins left="0" right="0" top="0" bottom="0" header="0.23622047244094491" footer="0"/>
  <pageSetup paperSize="9" scale="2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40" zoomScaleNormal="40" zoomScaleSheetLayoutView="50" workbookViewId="0">
      <selection activeCell="G13" sqref="G13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60.625" style="2" customWidth="1"/>
    <col min="4" max="4" width="16.5" style="2" customWidth="1"/>
    <col min="5" max="5" width="20.625" style="2" customWidth="1"/>
    <col min="6" max="6" width="19.5" style="2" customWidth="1"/>
    <col min="7" max="7" width="15.25" style="2" customWidth="1"/>
    <col min="8" max="8" width="8.5" style="2" customWidth="1"/>
    <col min="9" max="9" width="61.125" style="2" customWidth="1"/>
    <col min="10" max="10" width="16.5" style="2" customWidth="1"/>
    <col min="11" max="11" width="20.625" style="2" customWidth="1"/>
    <col min="12" max="12" width="19.5" style="2" customWidth="1"/>
    <col min="13" max="13" width="15.25" style="2" customWidth="1"/>
    <col min="14" max="14" width="8.5" style="2" customWidth="1"/>
    <col min="15" max="15" width="67.375" style="2" customWidth="1"/>
    <col min="16" max="16" width="18" style="2" customWidth="1"/>
    <col min="17" max="17" width="20.625" style="12" customWidth="1"/>
    <col min="18" max="18" width="15.625" style="2" customWidth="1"/>
    <col min="19" max="19" width="15.625" style="13" customWidth="1"/>
    <col min="20" max="20" width="8.5" style="2" customWidth="1"/>
    <col min="21" max="21" width="67.75" style="2" customWidth="1"/>
    <col min="22" max="22" width="15.25" style="2" customWidth="1"/>
    <col min="23" max="23" width="20.625" style="12" customWidth="1"/>
    <col min="24" max="25" width="15.625" style="2" customWidth="1"/>
    <col min="26" max="26" width="8.5" style="2" customWidth="1"/>
    <col min="27" max="27" width="66.5" style="2" customWidth="1"/>
    <col min="28" max="28" width="16.5" style="2" customWidth="1"/>
    <col min="29" max="29" width="20.625" style="12" customWidth="1"/>
    <col min="30" max="30" width="14.25" style="2" customWidth="1"/>
    <col min="31" max="31" width="15.625" style="2" customWidth="1"/>
    <col min="32" max="35" width="15.75" style="2" customWidth="1"/>
    <col min="36" max="16384" width="8.875" style="2"/>
  </cols>
  <sheetData>
    <row r="1" spans="1:34" s="1" customFormat="1" ht="83.25" customHeight="1">
      <c r="A1" s="63" t="s">
        <v>157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4" ht="55.15" customHeight="1">
      <c r="A2" s="17" t="s">
        <v>0</v>
      </c>
      <c r="B2" s="64">
        <v>45068</v>
      </c>
      <c r="C2" s="64"/>
      <c r="D2" s="64"/>
      <c r="E2" s="64"/>
      <c r="F2" s="64"/>
      <c r="G2" s="64"/>
      <c r="H2" s="65">
        <f>B2+1</f>
        <v>45069</v>
      </c>
      <c r="I2" s="65"/>
      <c r="J2" s="65"/>
      <c r="K2" s="65"/>
      <c r="L2" s="65"/>
      <c r="M2" s="65"/>
      <c r="N2" s="66">
        <f>H2+1</f>
        <v>45070</v>
      </c>
      <c r="O2" s="66"/>
      <c r="P2" s="66"/>
      <c r="Q2" s="66"/>
      <c r="R2" s="66"/>
      <c r="S2" s="66"/>
      <c r="T2" s="67">
        <f>N2+1</f>
        <v>45071</v>
      </c>
      <c r="U2" s="67"/>
      <c r="V2" s="67"/>
      <c r="W2" s="67"/>
      <c r="X2" s="67"/>
      <c r="Y2" s="67"/>
      <c r="Z2" s="68">
        <f>T2+1</f>
        <v>45072</v>
      </c>
      <c r="AA2" s="69"/>
      <c r="AB2" s="69"/>
      <c r="AC2" s="70"/>
      <c r="AD2" s="18"/>
      <c r="AE2" s="18"/>
    </row>
    <row r="3" spans="1:34" ht="36.6" customHeight="1">
      <c r="A3" s="19" t="s">
        <v>1</v>
      </c>
      <c r="B3" s="17"/>
      <c r="C3" s="62">
        <v>1600</v>
      </c>
      <c r="D3" s="62"/>
      <c r="E3" s="62"/>
      <c r="F3" s="21"/>
      <c r="G3" s="21"/>
      <c r="H3" s="17"/>
      <c r="I3" s="62">
        <f>C3</f>
        <v>1600</v>
      </c>
      <c r="J3" s="62"/>
      <c r="K3" s="62"/>
      <c r="L3" s="21"/>
      <c r="M3" s="21"/>
      <c r="N3" s="17"/>
      <c r="O3" s="62">
        <v>1600</v>
      </c>
      <c r="P3" s="62"/>
      <c r="Q3" s="62"/>
      <c r="R3" s="21"/>
      <c r="S3" s="21"/>
      <c r="T3" s="17"/>
      <c r="U3" s="62">
        <f>O3</f>
        <v>1600</v>
      </c>
      <c r="V3" s="62"/>
      <c r="W3" s="62"/>
      <c r="X3" s="21"/>
      <c r="Y3" s="21"/>
      <c r="Z3" s="17"/>
      <c r="AA3" s="62">
        <f>U3</f>
        <v>1600</v>
      </c>
      <c r="AB3" s="62"/>
      <c r="AC3" s="62"/>
      <c r="AD3" s="21"/>
      <c r="AE3" s="21"/>
    </row>
    <row r="4" spans="1:34" ht="32.1" customHeight="1">
      <c r="A4" s="19"/>
      <c r="B4" s="17"/>
      <c r="C4" s="20" t="s">
        <v>2</v>
      </c>
      <c r="D4" s="20" t="s">
        <v>3</v>
      </c>
      <c r="E4" s="22" t="s">
        <v>4</v>
      </c>
      <c r="F4" s="19" t="s">
        <v>5</v>
      </c>
      <c r="G4" s="19" t="s">
        <v>6</v>
      </c>
      <c r="H4" s="17"/>
      <c r="I4" s="20" t="s">
        <v>2</v>
      </c>
      <c r="J4" s="20" t="s">
        <v>3</v>
      </c>
      <c r="K4" s="22" t="s">
        <v>4</v>
      </c>
      <c r="L4" s="19" t="s">
        <v>5</v>
      </c>
      <c r="M4" s="19" t="s">
        <v>6</v>
      </c>
      <c r="N4" s="17"/>
      <c r="O4" s="20" t="s">
        <v>2</v>
      </c>
      <c r="P4" s="20" t="s">
        <v>3</v>
      </c>
      <c r="Q4" s="22" t="s">
        <v>4</v>
      </c>
      <c r="R4" s="19" t="s">
        <v>5</v>
      </c>
      <c r="S4" s="19" t="s">
        <v>6</v>
      </c>
      <c r="T4" s="17"/>
      <c r="U4" s="20" t="s">
        <v>2</v>
      </c>
      <c r="V4" s="20" t="s">
        <v>3</v>
      </c>
      <c r="W4" s="22" t="s">
        <v>4</v>
      </c>
      <c r="X4" s="19" t="s">
        <v>5</v>
      </c>
      <c r="Y4" s="19" t="s">
        <v>6</v>
      </c>
      <c r="Z4" s="17"/>
      <c r="AA4" s="20" t="s">
        <v>2</v>
      </c>
      <c r="AB4" s="20" t="s">
        <v>3</v>
      </c>
      <c r="AC4" s="22" t="s">
        <v>4</v>
      </c>
      <c r="AD4" s="19" t="s">
        <v>5</v>
      </c>
      <c r="AE4" s="19" t="s">
        <v>6</v>
      </c>
      <c r="AF4" s="3"/>
      <c r="AG4" s="4"/>
      <c r="AH4" s="4"/>
    </row>
    <row r="5" spans="1:34" s="5" customFormat="1" ht="36" customHeight="1">
      <c r="A5" s="71" t="s">
        <v>7</v>
      </c>
      <c r="B5" s="60"/>
      <c r="C5" s="61"/>
      <c r="D5" s="61"/>
      <c r="E5" s="61"/>
      <c r="F5" s="61"/>
      <c r="G5" s="61"/>
      <c r="H5" s="60"/>
      <c r="I5" s="61"/>
      <c r="J5" s="81"/>
      <c r="K5" s="86"/>
      <c r="L5" s="86"/>
      <c r="M5" s="86"/>
      <c r="N5" s="60"/>
      <c r="O5" s="61"/>
      <c r="P5" s="61"/>
      <c r="Q5" s="61"/>
      <c r="R5" s="61"/>
      <c r="S5" s="61"/>
      <c r="T5" s="60"/>
      <c r="U5" s="61"/>
      <c r="V5" s="61"/>
      <c r="W5" s="61"/>
      <c r="X5" s="61"/>
      <c r="Y5" s="61"/>
      <c r="Z5" s="60"/>
      <c r="AA5" s="61"/>
      <c r="AB5" s="61"/>
      <c r="AC5" s="61"/>
      <c r="AD5" s="61"/>
      <c r="AE5" s="61"/>
    </row>
    <row r="6" spans="1:34" s="5" customFormat="1" ht="36" customHeight="1">
      <c r="A6" s="71"/>
      <c r="B6" s="60"/>
      <c r="C6" s="61"/>
      <c r="D6" s="61"/>
      <c r="E6" s="61"/>
      <c r="F6" s="61"/>
      <c r="G6" s="61"/>
      <c r="H6" s="60"/>
      <c r="I6" s="61"/>
      <c r="J6" s="81"/>
      <c r="K6" s="86"/>
      <c r="L6" s="86"/>
      <c r="M6" s="86"/>
      <c r="N6" s="60"/>
      <c r="O6" s="61"/>
      <c r="P6" s="61"/>
      <c r="Q6" s="61"/>
      <c r="R6" s="61"/>
      <c r="S6" s="61"/>
      <c r="T6" s="60"/>
      <c r="U6" s="61"/>
      <c r="V6" s="61"/>
      <c r="W6" s="61"/>
      <c r="X6" s="61"/>
      <c r="Y6" s="61"/>
      <c r="Z6" s="60"/>
      <c r="AA6" s="61"/>
      <c r="AB6" s="61"/>
      <c r="AC6" s="61"/>
      <c r="AD6" s="61"/>
      <c r="AE6" s="61"/>
    </row>
    <row r="7" spans="1:34" s="6" customFormat="1" ht="50.1" customHeight="1">
      <c r="A7" s="97"/>
      <c r="B7" s="99"/>
      <c r="C7" s="44"/>
      <c r="D7" s="44"/>
      <c r="E7" s="23"/>
      <c r="F7" s="23"/>
      <c r="G7" s="23"/>
      <c r="H7" s="99"/>
      <c r="I7" s="44"/>
      <c r="J7" s="44"/>
      <c r="K7" s="23"/>
      <c r="L7" s="23"/>
      <c r="M7" s="23"/>
      <c r="N7" s="99"/>
      <c r="O7" s="44"/>
      <c r="P7" s="44"/>
      <c r="Q7" s="23"/>
      <c r="R7" s="23"/>
      <c r="S7" s="23"/>
      <c r="T7" s="99"/>
      <c r="U7" s="44"/>
      <c r="V7" s="44"/>
      <c r="W7" s="23"/>
      <c r="X7" s="23"/>
      <c r="Y7" s="23"/>
      <c r="Z7" s="99"/>
      <c r="AA7" s="44"/>
      <c r="AB7" s="44"/>
      <c r="AC7" s="23"/>
      <c r="AD7" s="16"/>
      <c r="AE7" s="16"/>
    </row>
    <row r="8" spans="1:34" s="6" customFormat="1" ht="50.1" customHeight="1">
      <c r="A8" s="98"/>
      <c r="B8" s="100"/>
      <c r="C8" s="44"/>
      <c r="D8" s="44"/>
      <c r="E8" s="23"/>
      <c r="F8" s="23"/>
      <c r="G8" s="23"/>
      <c r="H8" s="100"/>
      <c r="I8" s="44"/>
      <c r="J8" s="44"/>
      <c r="K8" s="23"/>
      <c r="L8" s="23"/>
      <c r="M8" s="23"/>
      <c r="N8" s="100"/>
      <c r="O8" s="44"/>
      <c r="P8" s="44"/>
      <c r="Q8" s="23"/>
      <c r="R8" s="23"/>
      <c r="S8" s="23"/>
      <c r="T8" s="100"/>
      <c r="U8" s="44"/>
      <c r="V8" s="44"/>
      <c r="W8" s="23"/>
      <c r="X8" s="23"/>
      <c r="Y8" s="23"/>
      <c r="Z8" s="100"/>
      <c r="AA8" s="44"/>
      <c r="AB8" s="44"/>
      <c r="AC8" s="23"/>
      <c r="AD8" s="16"/>
      <c r="AE8" s="16"/>
    </row>
    <row r="9" spans="1:34" s="6" customFormat="1" ht="50.1" customHeight="1">
      <c r="A9" s="98"/>
      <c r="B9" s="100"/>
      <c r="C9" s="44"/>
      <c r="D9" s="44"/>
      <c r="E9" s="23"/>
      <c r="F9" s="23"/>
      <c r="G9" s="23"/>
      <c r="H9" s="100"/>
      <c r="I9" s="44"/>
      <c r="J9" s="44"/>
      <c r="K9" s="23"/>
      <c r="L9" s="23"/>
      <c r="M9" s="23"/>
      <c r="N9" s="100"/>
      <c r="O9" s="44"/>
      <c r="P9" s="44"/>
      <c r="Q9" s="23"/>
      <c r="R9" s="23"/>
      <c r="S9" s="23"/>
      <c r="T9" s="100"/>
      <c r="U9" s="44"/>
      <c r="V9" s="44"/>
      <c r="W9" s="23"/>
      <c r="X9" s="23"/>
      <c r="Y9" s="23"/>
      <c r="Z9" s="100"/>
      <c r="AA9" s="44"/>
      <c r="AB9" s="44"/>
      <c r="AC9" s="23"/>
      <c r="AD9" s="16"/>
      <c r="AE9" s="16"/>
    </row>
    <row r="10" spans="1:34" s="6" customFormat="1" ht="50.1" customHeight="1">
      <c r="A10" s="98"/>
      <c r="B10" s="100"/>
      <c r="C10" s="44"/>
      <c r="D10" s="44"/>
      <c r="E10" s="23"/>
      <c r="F10" s="23"/>
      <c r="G10" s="23"/>
      <c r="H10" s="100"/>
      <c r="I10" s="44"/>
      <c r="J10" s="44"/>
      <c r="K10" s="23"/>
      <c r="L10" s="23"/>
      <c r="M10" s="23"/>
      <c r="N10" s="100"/>
      <c r="O10" s="44"/>
      <c r="P10" s="44"/>
      <c r="Q10" s="23"/>
      <c r="R10" s="23"/>
      <c r="S10" s="23"/>
      <c r="T10" s="100"/>
      <c r="U10" s="44"/>
      <c r="V10" s="44"/>
      <c r="W10" s="23"/>
      <c r="X10" s="23"/>
      <c r="Y10" s="23"/>
      <c r="Z10" s="100"/>
      <c r="AA10" s="44"/>
      <c r="AB10" s="44"/>
      <c r="AC10" s="23"/>
      <c r="AD10" s="16"/>
      <c r="AE10" s="16"/>
    </row>
    <row r="11" spans="1:34" s="6" customFormat="1" ht="50.1" customHeight="1">
      <c r="A11" s="98"/>
      <c r="B11" s="100"/>
      <c r="C11" s="44"/>
      <c r="D11" s="44"/>
      <c r="E11" s="23"/>
      <c r="F11" s="23"/>
      <c r="G11" s="23"/>
      <c r="H11" s="100"/>
      <c r="I11" s="44"/>
      <c r="J11" s="44"/>
      <c r="K11" s="23"/>
      <c r="L11" s="23"/>
      <c r="M11" s="23"/>
      <c r="N11" s="100"/>
      <c r="O11" s="44"/>
      <c r="P11" s="44"/>
      <c r="Q11" s="23"/>
      <c r="R11" s="23"/>
      <c r="S11" s="23"/>
      <c r="T11" s="100"/>
      <c r="U11" s="44"/>
      <c r="V11" s="44"/>
      <c r="W11" s="23"/>
      <c r="X11" s="23"/>
      <c r="Y11" s="23"/>
      <c r="Z11" s="100"/>
      <c r="AA11" s="44"/>
      <c r="AB11" s="44"/>
      <c r="AC11" s="23"/>
      <c r="AD11" s="16"/>
      <c r="AE11" s="16"/>
    </row>
    <row r="12" spans="1:34" s="6" customFormat="1" ht="50.1" customHeight="1">
      <c r="A12" s="98"/>
      <c r="B12" s="100"/>
      <c r="C12" s="44"/>
      <c r="D12" s="44"/>
      <c r="E12" s="23"/>
      <c r="F12" s="23"/>
      <c r="G12" s="23"/>
      <c r="H12" s="100"/>
      <c r="I12" s="44"/>
      <c r="J12" s="44"/>
      <c r="K12" s="23"/>
      <c r="L12" s="23"/>
      <c r="M12" s="23"/>
      <c r="N12" s="100"/>
      <c r="O12" s="44"/>
      <c r="P12" s="44"/>
      <c r="Q12" s="23"/>
      <c r="R12" s="23"/>
      <c r="S12" s="23"/>
      <c r="T12" s="100"/>
      <c r="U12" s="44"/>
      <c r="V12" s="44"/>
      <c r="W12" s="45"/>
      <c r="X12" s="23"/>
      <c r="Y12" s="23"/>
      <c r="Z12" s="100"/>
      <c r="AA12" s="44"/>
      <c r="AB12" s="44"/>
      <c r="AC12" s="23"/>
      <c r="AD12" s="16"/>
      <c r="AE12" s="16"/>
    </row>
    <row r="13" spans="1:34" s="6" customFormat="1" ht="50.1" customHeight="1">
      <c r="A13" s="98"/>
      <c r="B13" s="100"/>
      <c r="C13" s="44"/>
      <c r="D13" s="44"/>
      <c r="E13" s="23"/>
      <c r="F13" s="23"/>
      <c r="G13" s="23"/>
      <c r="H13" s="100"/>
      <c r="I13" s="44"/>
      <c r="J13" s="44"/>
      <c r="K13" s="23"/>
      <c r="L13" s="23"/>
      <c r="M13" s="23"/>
      <c r="N13" s="100"/>
      <c r="O13" s="44"/>
      <c r="P13" s="44"/>
      <c r="Q13" s="45"/>
      <c r="R13" s="23"/>
      <c r="S13" s="23"/>
      <c r="T13" s="100"/>
      <c r="U13" s="44"/>
      <c r="V13" s="44"/>
      <c r="W13" s="23"/>
      <c r="X13" s="23"/>
      <c r="Y13" s="23"/>
      <c r="Z13" s="100"/>
      <c r="AA13" s="44"/>
      <c r="AB13" s="44"/>
      <c r="AC13" s="23"/>
      <c r="AD13" s="16"/>
      <c r="AE13" s="16"/>
    </row>
    <row r="14" spans="1:34" s="6" customFormat="1" ht="50.1" customHeight="1">
      <c r="A14" s="98"/>
      <c r="B14" s="100"/>
      <c r="C14" s="44"/>
      <c r="D14" s="44"/>
      <c r="E14" s="23"/>
      <c r="F14" s="23"/>
      <c r="G14" s="23"/>
      <c r="H14" s="100"/>
      <c r="I14" s="44"/>
      <c r="J14" s="44"/>
      <c r="K14" s="23"/>
      <c r="L14" s="23"/>
      <c r="M14" s="23"/>
      <c r="N14" s="100"/>
      <c r="O14" s="44"/>
      <c r="P14" s="44"/>
      <c r="Q14" s="45"/>
      <c r="R14" s="23"/>
      <c r="S14" s="23"/>
      <c r="T14" s="100"/>
      <c r="U14" s="44"/>
      <c r="V14" s="44"/>
      <c r="W14" s="23"/>
      <c r="X14" s="23"/>
      <c r="Y14" s="23"/>
      <c r="Z14" s="100"/>
      <c r="AA14" s="44"/>
      <c r="AB14" s="44"/>
      <c r="AC14" s="23"/>
      <c r="AD14" s="16"/>
      <c r="AE14" s="16"/>
    </row>
    <row r="15" spans="1:34" s="6" customFormat="1" ht="50.1" customHeight="1">
      <c r="A15" s="98"/>
      <c r="B15" s="100"/>
      <c r="C15" s="44"/>
      <c r="D15" s="44"/>
      <c r="E15" s="23"/>
      <c r="F15" s="23"/>
      <c r="G15" s="23"/>
      <c r="H15" s="100"/>
      <c r="I15" s="44"/>
      <c r="J15" s="44"/>
      <c r="K15" s="23"/>
      <c r="L15" s="23"/>
      <c r="M15" s="23"/>
      <c r="N15" s="100"/>
      <c r="O15" s="48"/>
      <c r="P15" s="48"/>
      <c r="Q15" s="48"/>
      <c r="R15" s="48"/>
      <c r="S15" s="48"/>
      <c r="T15" s="100"/>
      <c r="U15" s="44"/>
      <c r="V15" s="44"/>
      <c r="W15" s="23"/>
      <c r="X15" s="23"/>
      <c r="Y15" s="23"/>
      <c r="Z15" s="100"/>
      <c r="AA15" s="44"/>
      <c r="AB15" s="44"/>
      <c r="AC15" s="23"/>
      <c r="AD15" s="16"/>
      <c r="AE15" s="16"/>
    </row>
    <row r="16" spans="1:34" s="6" customFormat="1" ht="50.1" customHeight="1">
      <c r="A16" s="98"/>
      <c r="B16" s="100"/>
      <c r="C16" s="44"/>
      <c r="D16" s="44"/>
      <c r="E16" s="23"/>
      <c r="F16" s="23"/>
      <c r="G16" s="23"/>
      <c r="H16" s="100"/>
      <c r="I16" s="44"/>
      <c r="J16" s="44"/>
      <c r="K16" s="23"/>
      <c r="L16" s="23"/>
      <c r="M16" s="23"/>
      <c r="N16" s="100"/>
      <c r="O16" s="44"/>
      <c r="P16" s="44"/>
      <c r="Q16" s="23"/>
      <c r="R16" s="23"/>
      <c r="S16" s="23"/>
      <c r="T16" s="100"/>
      <c r="U16" s="44"/>
      <c r="V16" s="44"/>
      <c r="W16" s="23"/>
      <c r="X16" s="23"/>
      <c r="Y16" s="23"/>
      <c r="Z16" s="100"/>
      <c r="AA16" s="44"/>
      <c r="AB16" s="44"/>
      <c r="AC16" s="23"/>
      <c r="AD16" s="16"/>
      <c r="AE16" s="16"/>
    </row>
    <row r="17" spans="1:31" s="6" customFormat="1" ht="50.1" customHeight="1">
      <c r="A17" s="97"/>
      <c r="B17" s="99"/>
      <c r="C17" s="44"/>
      <c r="D17" s="44"/>
      <c r="E17" s="45"/>
      <c r="F17" s="23"/>
      <c r="G17" s="23"/>
      <c r="H17" s="99"/>
      <c r="I17" s="44"/>
      <c r="J17" s="44"/>
      <c r="K17" s="23"/>
      <c r="L17" s="23"/>
      <c r="M17" s="23"/>
      <c r="N17" s="99"/>
      <c r="O17" s="44"/>
      <c r="P17" s="44"/>
      <c r="Q17" s="23"/>
      <c r="R17" s="23"/>
      <c r="S17" s="23"/>
      <c r="T17" s="99"/>
      <c r="U17" s="44"/>
      <c r="V17" s="44"/>
      <c r="W17" s="23"/>
      <c r="X17" s="23"/>
      <c r="Y17" s="23"/>
      <c r="Z17" s="99"/>
      <c r="AA17" s="44"/>
      <c r="AB17" s="44"/>
      <c r="AC17" s="23"/>
      <c r="AD17" s="16"/>
      <c r="AE17" s="16"/>
    </row>
    <row r="18" spans="1:31" s="6" customFormat="1" ht="50.1" customHeight="1">
      <c r="A18" s="98"/>
      <c r="B18" s="100"/>
      <c r="C18" s="44"/>
      <c r="D18" s="44"/>
      <c r="E18" s="45"/>
      <c r="F18" s="23"/>
      <c r="G18" s="23"/>
      <c r="H18" s="100"/>
      <c r="I18" s="44"/>
      <c r="J18" s="44"/>
      <c r="K18" s="23"/>
      <c r="L18" s="23"/>
      <c r="M18" s="23"/>
      <c r="N18" s="100"/>
      <c r="O18" s="44"/>
      <c r="P18" s="44"/>
      <c r="Q18" s="23"/>
      <c r="R18" s="23"/>
      <c r="S18" s="23"/>
      <c r="T18" s="100"/>
      <c r="U18" s="44"/>
      <c r="V18" s="44"/>
      <c r="W18" s="23"/>
      <c r="X18" s="23"/>
      <c r="Y18" s="23"/>
      <c r="Z18" s="100"/>
      <c r="AA18" s="44"/>
      <c r="AB18" s="44"/>
      <c r="AC18" s="23"/>
      <c r="AD18" s="16"/>
      <c r="AE18" s="16"/>
    </row>
    <row r="19" spans="1:31" s="6" customFormat="1" ht="50.1" customHeight="1">
      <c r="A19" s="98"/>
      <c r="B19" s="100"/>
      <c r="C19" s="44"/>
      <c r="D19" s="44"/>
      <c r="E19" s="47"/>
      <c r="F19" s="23"/>
      <c r="G19" s="23"/>
      <c r="H19" s="100"/>
      <c r="I19" s="44"/>
      <c r="J19" s="44"/>
      <c r="K19" s="23"/>
      <c r="L19" s="23"/>
      <c r="M19" s="23"/>
      <c r="N19" s="100"/>
      <c r="O19" s="44"/>
      <c r="P19" s="44"/>
      <c r="Q19" s="50"/>
      <c r="R19" s="23"/>
      <c r="S19" s="23"/>
      <c r="T19" s="100"/>
      <c r="U19" s="44"/>
      <c r="V19" s="44"/>
      <c r="W19" s="23"/>
      <c r="X19" s="23"/>
      <c r="Y19" s="23"/>
      <c r="Z19" s="100"/>
      <c r="AA19" s="44"/>
      <c r="AB19" s="44"/>
      <c r="AC19" s="23"/>
      <c r="AD19" s="16"/>
      <c r="AE19" s="16"/>
    </row>
    <row r="20" spans="1:31" s="6" customFormat="1" ht="50.1" customHeight="1">
      <c r="A20" s="98"/>
      <c r="B20" s="100"/>
      <c r="C20" s="44"/>
      <c r="D20" s="44"/>
      <c r="E20" s="23"/>
      <c r="F20" s="23"/>
      <c r="G20" s="23"/>
      <c r="H20" s="100"/>
      <c r="I20" s="44"/>
      <c r="J20" s="44"/>
      <c r="K20" s="51"/>
      <c r="L20" s="23"/>
      <c r="M20" s="23"/>
      <c r="N20" s="100"/>
      <c r="O20" s="44"/>
      <c r="P20" s="44"/>
      <c r="Q20" s="23"/>
      <c r="R20" s="23"/>
      <c r="S20" s="23"/>
      <c r="T20" s="100"/>
      <c r="U20" s="44"/>
      <c r="V20" s="44"/>
      <c r="W20" s="23"/>
      <c r="X20" s="23"/>
      <c r="Y20" s="23"/>
      <c r="Z20" s="100"/>
      <c r="AA20" s="44"/>
      <c r="AB20" s="44"/>
      <c r="AC20" s="23"/>
      <c r="AD20" s="16"/>
      <c r="AE20" s="16"/>
    </row>
    <row r="21" spans="1:31" s="6" customFormat="1" ht="50.1" customHeight="1">
      <c r="A21" s="98"/>
      <c r="B21" s="100"/>
      <c r="C21" s="44"/>
      <c r="D21" s="44"/>
      <c r="E21" s="23"/>
      <c r="F21" s="23"/>
      <c r="G21" s="23"/>
      <c r="H21" s="100"/>
      <c r="I21" s="44"/>
      <c r="J21" s="44"/>
      <c r="K21" s="45"/>
      <c r="L21" s="23"/>
      <c r="M21" s="23"/>
      <c r="N21" s="100"/>
      <c r="O21" s="44"/>
      <c r="P21" s="44"/>
      <c r="Q21" s="23"/>
      <c r="R21" s="23"/>
      <c r="S21" s="23"/>
      <c r="T21" s="100"/>
      <c r="U21" s="44"/>
      <c r="V21" s="44"/>
      <c r="W21" s="23"/>
      <c r="X21" s="23"/>
      <c r="Y21" s="23"/>
      <c r="Z21" s="100"/>
      <c r="AA21" s="44"/>
      <c r="AB21" s="44"/>
      <c r="AC21" s="23"/>
      <c r="AD21" s="16"/>
      <c r="AE21" s="16"/>
    </row>
    <row r="22" spans="1:31" s="6" customFormat="1" ht="50.1" customHeight="1">
      <c r="A22" s="98"/>
      <c r="B22" s="100"/>
      <c r="C22" s="48"/>
      <c r="D22" s="48"/>
      <c r="E22" s="23"/>
      <c r="F22" s="48"/>
      <c r="G22" s="48"/>
      <c r="H22" s="100"/>
      <c r="I22" s="44"/>
      <c r="J22" s="44"/>
      <c r="K22" s="45"/>
      <c r="L22" s="23"/>
      <c r="M22" s="23"/>
      <c r="N22" s="100"/>
      <c r="O22" s="44"/>
      <c r="P22" s="44"/>
      <c r="Q22" s="23"/>
      <c r="R22" s="23"/>
      <c r="S22" s="23"/>
      <c r="T22" s="100"/>
      <c r="U22" s="44"/>
      <c r="V22" s="44"/>
      <c r="W22" s="23"/>
      <c r="X22" s="23"/>
      <c r="Y22" s="23"/>
      <c r="Z22" s="100"/>
      <c r="AA22" s="44"/>
      <c r="AB22" s="44"/>
      <c r="AC22" s="23"/>
      <c r="AD22" s="16"/>
      <c r="AE22" s="16"/>
    </row>
    <row r="23" spans="1:31" s="6" customFormat="1" ht="50.1" customHeight="1">
      <c r="A23" s="97"/>
      <c r="B23" s="101"/>
      <c r="C23" s="44"/>
      <c r="D23" s="44"/>
      <c r="E23" s="23"/>
      <c r="F23" s="23"/>
      <c r="G23" s="23"/>
      <c r="H23" s="101"/>
      <c r="I23" s="44"/>
      <c r="J23" s="44"/>
      <c r="K23" s="23"/>
      <c r="L23" s="23"/>
      <c r="M23" s="23"/>
      <c r="N23" s="101"/>
      <c r="O23" s="44"/>
      <c r="P23" s="44"/>
      <c r="Q23" s="23"/>
      <c r="R23" s="23"/>
      <c r="S23" s="23"/>
      <c r="T23" s="99"/>
      <c r="U23" s="44"/>
      <c r="V23" s="44"/>
      <c r="W23" s="23"/>
      <c r="X23" s="23"/>
      <c r="Y23" s="23"/>
      <c r="Z23" s="99"/>
      <c r="AA23" s="44"/>
      <c r="AB23" s="44"/>
      <c r="AC23" s="23"/>
      <c r="AD23" s="16"/>
      <c r="AE23" s="16"/>
    </row>
    <row r="24" spans="1:31" s="6" customFormat="1" ht="50.1" customHeight="1">
      <c r="A24" s="98"/>
      <c r="B24" s="60"/>
      <c r="C24" s="44"/>
      <c r="D24" s="44"/>
      <c r="E24" s="23"/>
      <c r="F24" s="23"/>
      <c r="G24" s="23"/>
      <c r="H24" s="60"/>
      <c r="I24" s="24"/>
      <c r="J24" s="24"/>
      <c r="K24" s="35"/>
      <c r="L24" s="23"/>
      <c r="M24" s="23"/>
      <c r="N24" s="60"/>
      <c r="O24" s="24"/>
      <c r="P24" s="24"/>
      <c r="Q24" s="35"/>
      <c r="R24" s="23"/>
      <c r="S24" s="23"/>
      <c r="T24" s="100"/>
      <c r="U24" s="44"/>
      <c r="V24" s="44"/>
      <c r="W24" s="23"/>
      <c r="X24" s="23"/>
      <c r="Y24" s="23"/>
      <c r="Z24" s="100"/>
      <c r="AA24" s="44"/>
      <c r="AB24" s="44"/>
      <c r="AC24" s="23"/>
      <c r="AD24" s="16"/>
      <c r="AE24" s="16"/>
    </row>
    <row r="25" spans="1:31" s="6" customFormat="1" ht="50.1" customHeight="1">
      <c r="A25" s="97"/>
      <c r="B25" s="99"/>
      <c r="C25" s="44"/>
      <c r="D25" s="44"/>
      <c r="E25" s="23"/>
      <c r="F25" s="23"/>
      <c r="G25" s="23"/>
      <c r="H25" s="99"/>
      <c r="I25" s="44"/>
      <c r="J25" s="44"/>
      <c r="K25" s="23"/>
      <c r="L25" s="23"/>
      <c r="M25" s="23"/>
      <c r="N25" s="99"/>
      <c r="O25" s="44"/>
      <c r="P25" s="44"/>
      <c r="Q25" s="23"/>
      <c r="R25" s="23"/>
      <c r="S25" s="23"/>
      <c r="T25" s="99"/>
      <c r="U25" s="44"/>
      <c r="V25" s="44"/>
      <c r="W25" s="23"/>
      <c r="X25" s="23"/>
      <c r="Y25" s="23"/>
      <c r="Z25" s="99"/>
      <c r="AA25" s="44"/>
      <c r="AB25" s="44"/>
      <c r="AC25" s="23"/>
      <c r="AD25" s="16"/>
      <c r="AE25" s="16"/>
    </row>
    <row r="26" spans="1:31" s="6" customFormat="1" ht="50.1" customHeight="1">
      <c r="A26" s="98"/>
      <c r="B26" s="100"/>
      <c r="C26" s="44"/>
      <c r="D26" s="44"/>
      <c r="E26" s="23"/>
      <c r="F26" s="23"/>
      <c r="G26" s="23"/>
      <c r="H26" s="100"/>
      <c r="I26" s="44"/>
      <c r="J26" s="44"/>
      <c r="K26" s="23"/>
      <c r="L26" s="23"/>
      <c r="M26" s="23"/>
      <c r="N26" s="100"/>
      <c r="O26" s="44"/>
      <c r="P26" s="44"/>
      <c r="Q26" s="23"/>
      <c r="R26" s="23"/>
      <c r="S26" s="23"/>
      <c r="T26" s="100"/>
      <c r="U26" s="44"/>
      <c r="V26" s="44"/>
      <c r="W26" s="23"/>
      <c r="X26" s="23"/>
      <c r="Y26" s="23"/>
      <c r="Z26" s="100"/>
      <c r="AA26" s="44"/>
      <c r="AB26" s="44"/>
      <c r="AC26" s="23"/>
      <c r="AD26" s="16"/>
      <c r="AE26" s="16"/>
    </row>
    <row r="27" spans="1:31" s="6" customFormat="1" ht="50.1" customHeight="1">
      <c r="A27" s="98"/>
      <c r="B27" s="100"/>
      <c r="C27" s="44"/>
      <c r="D27" s="44"/>
      <c r="E27" s="23"/>
      <c r="F27" s="23"/>
      <c r="G27" s="23"/>
      <c r="H27" s="100"/>
      <c r="I27" s="44"/>
      <c r="J27" s="44"/>
      <c r="K27" s="23"/>
      <c r="L27" s="23"/>
      <c r="M27" s="23"/>
      <c r="N27" s="100"/>
      <c r="O27" s="44"/>
      <c r="P27" s="44"/>
      <c r="Q27" s="23"/>
      <c r="R27" s="23"/>
      <c r="S27" s="23"/>
      <c r="T27" s="100"/>
      <c r="U27" s="44"/>
      <c r="V27" s="44"/>
      <c r="W27" s="23"/>
      <c r="X27" s="23"/>
      <c r="Y27" s="23"/>
      <c r="Z27" s="100"/>
      <c r="AA27" s="44"/>
      <c r="AB27" s="44"/>
      <c r="AC27" s="23"/>
      <c r="AD27" s="16"/>
      <c r="AE27" s="16"/>
    </row>
    <row r="28" spans="1:31" s="6" customFormat="1" ht="50.1" customHeight="1">
      <c r="A28" s="98"/>
      <c r="B28" s="100"/>
      <c r="C28" s="44"/>
      <c r="D28" s="44"/>
      <c r="E28" s="23"/>
      <c r="F28" s="23"/>
      <c r="G28" s="23"/>
      <c r="H28" s="100"/>
      <c r="I28" s="44"/>
      <c r="J28" s="44"/>
      <c r="K28" s="23"/>
      <c r="L28" s="23"/>
      <c r="M28" s="23"/>
      <c r="N28" s="100"/>
      <c r="O28" s="44"/>
      <c r="P28" s="44"/>
      <c r="Q28" s="45"/>
      <c r="R28" s="23"/>
      <c r="S28" s="23"/>
      <c r="T28" s="100"/>
      <c r="U28" s="44"/>
      <c r="V28" s="44"/>
      <c r="W28" s="23"/>
      <c r="X28" s="23"/>
      <c r="Y28" s="23"/>
      <c r="Z28" s="100"/>
      <c r="AA28" s="44"/>
      <c r="AB28" s="44"/>
      <c r="AC28" s="23"/>
      <c r="AD28" s="16"/>
      <c r="AE28" s="16"/>
    </row>
    <row r="29" spans="1:31" s="6" customFormat="1" ht="50.1" customHeight="1">
      <c r="A29" s="98"/>
      <c r="B29" s="100"/>
      <c r="C29" s="44"/>
      <c r="D29" s="44"/>
      <c r="E29" s="23"/>
      <c r="F29" s="23"/>
      <c r="G29" s="23"/>
      <c r="H29" s="100"/>
      <c r="I29" s="44"/>
      <c r="J29" s="44"/>
      <c r="K29" s="45"/>
      <c r="L29" s="23"/>
      <c r="M29" s="23"/>
      <c r="N29" s="100"/>
      <c r="O29" s="44"/>
      <c r="P29" s="44"/>
      <c r="Q29" s="50"/>
      <c r="R29" s="23"/>
      <c r="S29" s="23"/>
      <c r="T29" s="100"/>
      <c r="U29" s="44"/>
      <c r="V29" s="44"/>
      <c r="W29" s="23"/>
      <c r="X29" s="23"/>
      <c r="Y29" s="23"/>
      <c r="Z29" s="100"/>
      <c r="AA29" s="44"/>
      <c r="AB29" s="44"/>
      <c r="AC29" s="23"/>
      <c r="AD29" s="16"/>
      <c r="AE29" s="16"/>
    </row>
    <row r="30" spans="1:31" s="6" customFormat="1" ht="50.1" customHeight="1">
      <c r="A30" s="98"/>
      <c r="B30" s="100"/>
      <c r="C30" s="44"/>
      <c r="D30" s="44"/>
      <c r="E30" s="23"/>
      <c r="F30" s="23"/>
      <c r="G30" s="23"/>
      <c r="H30" s="100"/>
      <c r="I30" s="44"/>
      <c r="J30" s="44"/>
      <c r="K30" s="45"/>
      <c r="L30" s="23"/>
      <c r="M30" s="23"/>
      <c r="N30" s="100"/>
      <c r="O30" s="44"/>
      <c r="P30" s="44"/>
      <c r="Q30" s="23"/>
      <c r="R30" s="23"/>
      <c r="S30" s="23"/>
      <c r="T30" s="100"/>
      <c r="U30" s="44"/>
      <c r="V30" s="44"/>
      <c r="W30" s="23"/>
      <c r="X30" s="23"/>
      <c r="Y30" s="23"/>
      <c r="Z30" s="100"/>
      <c r="AA30" s="44"/>
      <c r="AB30" s="44"/>
      <c r="AC30" s="23"/>
      <c r="AD30" s="16"/>
      <c r="AE30" s="16"/>
    </row>
    <row r="31" spans="1:31" s="6" customFormat="1" ht="50.1" customHeight="1">
      <c r="A31" s="98"/>
      <c r="B31" s="100"/>
      <c r="C31" s="44"/>
      <c r="D31" s="44"/>
      <c r="E31" s="23"/>
      <c r="F31" s="23"/>
      <c r="G31" s="23"/>
      <c r="H31" s="100"/>
      <c r="I31" s="44"/>
      <c r="J31" s="44"/>
      <c r="K31" s="23"/>
      <c r="L31" s="23"/>
      <c r="M31" s="23"/>
      <c r="N31" s="100"/>
      <c r="O31" s="44"/>
      <c r="P31" s="44"/>
      <c r="Q31" s="45"/>
      <c r="R31" s="23"/>
      <c r="S31" s="23"/>
      <c r="T31" s="100"/>
      <c r="U31" s="44"/>
      <c r="V31" s="44"/>
      <c r="W31" s="23"/>
      <c r="X31" s="23"/>
      <c r="Y31" s="23"/>
      <c r="Z31" s="100"/>
      <c r="AA31" s="44"/>
      <c r="AB31" s="44"/>
      <c r="AC31" s="23"/>
      <c r="AD31" s="16"/>
      <c r="AE31" s="16"/>
    </row>
    <row r="32" spans="1:31" s="6" customFormat="1" ht="50.1" customHeight="1">
      <c r="A32" s="43"/>
      <c r="B32" s="46"/>
      <c r="C32" s="44"/>
      <c r="D32" s="44"/>
      <c r="E32" s="23"/>
      <c r="F32" s="23"/>
      <c r="G32" s="23"/>
      <c r="H32" s="46"/>
      <c r="I32" s="44"/>
      <c r="J32" s="44"/>
      <c r="K32" s="49"/>
      <c r="L32" s="23"/>
      <c r="M32" s="23"/>
      <c r="N32" s="46"/>
      <c r="O32" s="44"/>
      <c r="P32" s="44"/>
      <c r="Q32" s="23"/>
      <c r="R32" s="23"/>
      <c r="S32" s="23"/>
      <c r="T32" s="46"/>
      <c r="U32" s="44"/>
      <c r="V32" s="44"/>
      <c r="W32" s="49"/>
      <c r="X32" s="23"/>
      <c r="Y32" s="23"/>
      <c r="Z32" s="46"/>
      <c r="AA32" s="44"/>
      <c r="AB32" s="44"/>
      <c r="AC32" s="23"/>
      <c r="AD32" s="16"/>
      <c r="AE32" s="16"/>
    </row>
    <row r="33" spans="1:34" s="7" customFormat="1" ht="43.35" customHeight="1">
      <c r="A33" s="36" t="s">
        <v>8</v>
      </c>
      <c r="B33" s="37"/>
      <c r="C33" s="87">
        <f>SUM(G5:G32)</f>
        <v>0</v>
      </c>
      <c r="D33" s="88"/>
      <c r="E33" s="88"/>
      <c r="F33" s="88"/>
      <c r="G33" s="89"/>
      <c r="H33" s="37"/>
      <c r="I33" s="87">
        <f>SUM(M5:M32)</f>
        <v>0</v>
      </c>
      <c r="J33" s="88"/>
      <c r="K33" s="88"/>
      <c r="L33" s="88"/>
      <c r="M33" s="89"/>
      <c r="N33" s="37" t="s">
        <v>9</v>
      </c>
      <c r="O33" s="87">
        <f>SUM(S5:S32)</f>
        <v>0</v>
      </c>
      <c r="P33" s="88"/>
      <c r="Q33" s="88"/>
      <c r="R33" s="88"/>
      <c r="S33" s="89"/>
      <c r="T33" s="37" t="s">
        <v>9</v>
      </c>
      <c r="U33" s="87">
        <f>SUM(Y5:Y32)</f>
        <v>0</v>
      </c>
      <c r="V33" s="88"/>
      <c r="W33" s="88"/>
      <c r="X33" s="88"/>
      <c r="Y33" s="89"/>
      <c r="Z33" s="37" t="s">
        <v>9</v>
      </c>
      <c r="AA33" s="87">
        <f>SUM(AE5:AE32)</f>
        <v>0</v>
      </c>
      <c r="AB33" s="88"/>
      <c r="AC33" s="88"/>
      <c r="AD33" s="88"/>
      <c r="AE33" s="89"/>
      <c r="AF33" s="77">
        <f>SUM(C33,I33,O33,U33,AA33)</f>
        <v>0</v>
      </c>
      <c r="AG33" s="78"/>
      <c r="AH33" s="78"/>
    </row>
    <row r="34" spans="1:34" s="8" customFormat="1" ht="25.35" customHeight="1">
      <c r="A34" s="90" t="s">
        <v>10</v>
      </c>
      <c r="B34" s="93"/>
      <c r="C34" s="84" t="s">
        <v>11</v>
      </c>
      <c r="D34" s="85"/>
      <c r="E34" s="38"/>
      <c r="F34" s="39"/>
      <c r="G34" s="39"/>
      <c r="H34" s="93"/>
      <c r="I34" s="84" t="s">
        <v>11</v>
      </c>
      <c r="J34" s="85"/>
      <c r="K34" s="40"/>
      <c r="L34" s="39"/>
      <c r="M34" s="39"/>
      <c r="N34" s="93"/>
      <c r="O34" s="84" t="s">
        <v>11</v>
      </c>
      <c r="P34" s="85"/>
      <c r="Q34" s="40"/>
      <c r="R34" s="21"/>
      <c r="S34" s="21"/>
      <c r="T34" s="93"/>
      <c r="U34" s="84" t="s">
        <v>11</v>
      </c>
      <c r="V34" s="85"/>
      <c r="W34" s="40"/>
      <c r="X34" s="21"/>
      <c r="Y34" s="21"/>
      <c r="Z34" s="93"/>
      <c r="AA34" s="84" t="s">
        <v>11</v>
      </c>
      <c r="AB34" s="85"/>
      <c r="AC34" s="40"/>
      <c r="AD34" s="21"/>
      <c r="AE34" s="21"/>
      <c r="AF34" s="79">
        <f>AF33/4/1626</f>
        <v>0</v>
      </c>
      <c r="AG34" s="80"/>
      <c r="AH34" s="80"/>
    </row>
    <row r="35" spans="1:34" s="8" customFormat="1" ht="25.35" customHeight="1">
      <c r="A35" s="91"/>
      <c r="B35" s="94"/>
      <c r="C35" s="84" t="s">
        <v>12</v>
      </c>
      <c r="D35" s="85"/>
      <c r="E35" s="38"/>
      <c r="F35" s="39"/>
      <c r="G35" s="39"/>
      <c r="H35" s="94"/>
      <c r="I35" s="84" t="s">
        <v>12</v>
      </c>
      <c r="J35" s="85"/>
      <c r="K35" s="40"/>
      <c r="L35" s="39"/>
      <c r="M35" s="39"/>
      <c r="N35" s="94"/>
      <c r="O35" s="84" t="s">
        <v>12</v>
      </c>
      <c r="P35" s="85"/>
      <c r="Q35" s="40"/>
      <c r="R35" s="21"/>
      <c r="S35" s="21"/>
      <c r="T35" s="94"/>
      <c r="U35" s="84" t="s">
        <v>12</v>
      </c>
      <c r="V35" s="85"/>
      <c r="W35" s="40"/>
      <c r="X35" s="21"/>
      <c r="Y35" s="21"/>
      <c r="Z35" s="94"/>
      <c r="AA35" s="84" t="s">
        <v>12</v>
      </c>
      <c r="AB35" s="85"/>
      <c r="AC35" s="40"/>
      <c r="AD35" s="21"/>
      <c r="AE35" s="21"/>
      <c r="AF35" s="79"/>
      <c r="AG35" s="80"/>
      <c r="AH35" s="80"/>
    </row>
    <row r="36" spans="1:34" s="8" customFormat="1" ht="25.35" customHeight="1">
      <c r="A36" s="91"/>
      <c r="B36" s="94"/>
      <c r="C36" s="84" t="s">
        <v>13</v>
      </c>
      <c r="D36" s="85"/>
      <c r="E36" s="38"/>
      <c r="F36" s="39"/>
      <c r="G36" s="39"/>
      <c r="H36" s="94"/>
      <c r="I36" s="84" t="s">
        <v>13</v>
      </c>
      <c r="J36" s="85"/>
      <c r="K36" s="40"/>
      <c r="L36" s="39"/>
      <c r="M36" s="39"/>
      <c r="N36" s="94"/>
      <c r="O36" s="84" t="s">
        <v>13</v>
      </c>
      <c r="P36" s="85"/>
      <c r="Q36" s="40"/>
      <c r="R36" s="21"/>
      <c r="S36" s="21"/>
      <c r="T36" s="94"/>
      <c r="U36" s="84" t="s">
        <v>13</v>
      </c>
      <c r="V36" s="85"/>
      <c r="W36" s="40"/>
      <c r="X36" s="21"/>
      <c r="Y36" s="21"/>
      <c r="Z36" s="94"/>
      <c r="AA36" s="84" t="s">
        <v>13</v>
      </c>
      <c r="AB36" s="85"/>
      <c r="AC36" s="40"/>
      <c r="AD36" s="21"/>
      <c r="AE36" s="21"/>
    </row>
    <row r="37" spans="1:34" s="8" customFormat="1" ht="25.35" customHeight="1">
      <c r="A37" s="91"/>
      <c r="B37" s="94"/>
      <c r="C37" s="84" t="s">
        <v>14</v>
      </c>
      <c r="D37" s="85"/>
      <c r="E37" s="38"/>
      <c r="F37" s="39"/>
      <c r="G37" s="39"/>
      <c r="H37" s="94"/>
      <c r="I37" s="84" t="s">
        <v>14</v>
      </c>
      <c r="J37" s="85"/>
      <c r="K37" s="40"/>
      <c r="L37" s="39"/>
      <c r="M37" s="39"/>
      <c r="N37" s="94"/>
      <c r="O37" s="84" t="s">
        <v>14</v>
      </c>
      <c r="P37" s="85"/>
      <c r="Q37" s="40"/>
      <c r="R37" s="21"/>
      <c r="S37" s="21"/>
      <c r="T37" s="94"/>
      <c r="U37" s="84" t="s">
        <v>14</v>
      </c>
      <c r="V37" s="85"/>
      <c r="W37" s="40"/>
      <c r="X37" s="21"/>
      <c r="Y37" s="21"/>
      <c r="Z37" s="94"/>
      <c r="AA37" s="84" t="s">
        <v>14</v>
      </c>
      <c r="AB37" s="85"/>
      <c r="AC37" s="40"/>
      <c r="AD37" s="21"/>
      <c r="AE37" s="21"/>
    </row>
    <row r="38" spans="1:34" s="8" customFormat="1" ht="25.35" customHeight="1">
      <c r="A38" s="91"/>
      <c r="B38" s="94"/>
      <c r="C38" s="84" t="s">
        <v>15</v>
      </c>
      <c r="D38" s="85"/>
      <c r="E38" s="38"/>
      <c r="F38" s="39"/>
      <c r="G38" s="39"/>
      <c r="H38" s="94"/>
      <c r="I38" s="84" t="s">
        <v>15</v>
      </c>
      <c r="J38" s="85"/>
      <c r="K38" s="38"/>
      <c r="L38" s="39"/>
      <c r="M38" s="39"/>
      <c r="N38" s="94"/>
      <c r="O38" s="84" t="s">
        <v>15</v>
      </c>
      <c r="P38" s="85"/>
      <c r="Q38" s="40"/>
      <c r="R38" s="21"/>
      <c r="S38" s="21"/>
      <c r="T38" s="94"/>
      <c r="U38" s="84" t="s">
        <v>15</v>
      </c>
      <c r="V38" s="85"/>
      <c r="W38" s="40"/>
      <c r="X38" s="21"/>
      <c r="Y38" s="21"/>
      <c r="Z38" s="94"/>
      <c r="AA38" s="84" t="s">
        <v>15</v>
      </c>
      <c r="AB38" s="85"/>
      <c r="AC38" s="40"/>
      <c r="AD38" s="21"/>
      <c r="AE38" s="21"/>
    </row>
    <row r="39" spans="1:34" s="8" customFormat="1" ht="25.35" customHeight="1">
      <c r="A39" s="91"/>
      <c r="B39" s="94"/>
      <c r="C39" s="84" t="s">
        <v>16</v>
      </c>
      <c r="D39" s="85"/>
      <c r="E39" s="40"/>
      <c r="F39" s="39"/>
      <c r="G39" s="39"/>
      <c r="H39" s="94"/>
      <c r="I39" s="84" t="s">
        <v>16</v>
      </c>
      <c r="J39" s="85"/>
      <c r="K39" s="40"/>
      <c r="L39" s="39"/>
      <c r="M39" s="39"/>
      <c r="N39" s="94"/>
      <c r="O39" s="84" t="s">
        <v>16</v>
      </c>
      <c r="P39" s="85"/>
      <c r="Q39" s="40"/>
      <c r="R39" s="21"/>
      <c r="S39" s="21"/>
      <c r="T39" s="94"/>
      <c r="U39" s="84" t="s">
        <v>16</v>
      </c>
      <c r="V39" s="85"/>
      <c r="W39" s="40"/>
      <c r="X39" s="21"/>
      <c r="Y39" s="21"/>
      <c r="Z39" s="94"/>
      <c r="AA39" s="84" t="s">
        <v>16</v>
      </c>
      <c r="AB39" s="85"/>
      <c r="AC39" s="40"/>
      <c r="AD39" s="21"/>
      <c r="AE39" s="21"/>
    </row>
    <row r="40" spans="1:34" s="8" customFormat="1" ht="30" customHeight="1">
      <c r="A40" s="92"/>
      <c r="B40" s="95"/>
      <c r="C40" s="84" t="s">
        <v>17</v>
      </c>
      <c r="D40" s="85"/>
      <c r="E40" s="41">
        <f>E34*70+E35*75+E36*25+E37*60+E39*45+E38*150</f>
        <v>0</v>
      </c>
      <c r="F40" s="39"/>
      <c r="G40" s="39"/>
      <c r="H40" s="95"/>
      <c r="I40" s="84" t="s">
        <v>17</v>
      </c>
      <c r="J40" s="85"/>
      <c r="K40" s="41">
        <f>K34*70+K35*75+K36*25+K37*60+K39*45+K38*150</f>
        <v>0</v>
      </c>
      <c r="L40" s="39"/>
      <c r="M40" s="39"/>
      <c r="N40" s="95"/>
      <c r="O40" s="84" t="s">
        <v>17</v>
      </c>
      <c r="P40" s="85"/>
      <c r="Q40" s="41">
        <f>Q34*70+Q35*75+Q36*25+Q37*150+Q39*45</f>
        <v>0</v>
      </c>
      <c r="R40" s="39"/>
      <c r="S40" s="39"/>
      <c r="T40" s="95"/>
      <c r="U40" s="84" t="s">
        <v>17</v>
      </c>
      <c r="V40" s="85"/>
      <c r="W40" s="41">
        <f>W34*70+W35*75+W36*25+W37*60+W39*45</f>
        <v>0</v>
      </c>
      <c r="X40" s="39"/>
      <c r="Y40" s="39"/>
      <c r="Z40" s="95"/>
      <c r="AA40" s="84" t="s">
        <v>17</v>
      </c>
      <c r="AB40" s="85"/>
      <c r="AC40" s="41">
        <f>AC34*70+AC35*75+AC36*25+AC37*60+AC39*45</f>
        <v>0</v>
      </c>
      <c r="AD40" s="39"/>
      <c r="AE40" s="39"/>
    </row>
    <row r="41" spans="1:34" s="8" customFormat="1" ht="47.25" customHeight="1">
      <c r="A41" s="74" t="s">
        <v>18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</row>
    <row r="42" spans="1:34" s="10" customFormat="1" ht="30" customHeight="1">
      <c r="A42" s="76" t="s">
        <v>19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9"/>
      <c r="AE42" s="9"/>
    </row>
    <row r="43" spans="1:34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1"/>
      <c r="R43" s="9"/>
      <c r="S43" s="9"/>
      <c r="T43" s="9"/>
      <c r="U43" s="9"/>
      <c r="V43" s="9"/>
      <c r="W43" s="11"/>
      <c r="X43" s="9"/>
      <c r="Y43" s="9"/>
      <c r="Z43" s="9"/>
      <c r="AA43" s="9"/>
      <c r="AB43" s="9"/>
      <c r="AC43" s="11"/>
      <c r="AD43" s="9"/>
      <c r="AE43" s="9"/>
    </row>
    <row r="44" spans="1:34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  <c r="R44" s="9"/>
      <c r="S44" s="9"/>
      <c r="T44" s="9"/>
      <c r="U44" s="9"/>
      <c r="V44" s="9"/>
      <c r="W44" s="11"/>
      <c r="X44" s="9"/>
      <c r="Y44" s="9"/>
      <c r="Z44" s="9"/>
      <c r="AA44" s="9"/>
      <c r="AB44" s="9"/>
      <c r="AC44" s="11"/>
      <c r="AD44" s="9"/>
      <c r="AE44" s="9"/>
    </row>
    <row r="45" spans="1:34" ht="30" customHeight="1"/>
    <row r="46" spans="1:34" ht="30" customHeight="1"/>
    <row r="47" spans="1:34" ht="30" customHeight="1"/>
  </sheetData>
  <mergeCells count="116">
    <mergeCell ref="U34:V34"/>
    <mergeCell ref="Z34:Z40"/>
    <mergeCell ref="AA34:AB34"/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AF34:AH35"/>
    <mergeCell ref="O35:P35"/>
    <mergeCell ref="U35:V35"/>
    <mergeCell ref="AA35:AB35"/>
    <mergeCell ref="O36:P36"/>
    <mergeCell ref="A34:A40"/>
    <mergeCell ref="B34:B40"/>
    <mergeCell ref="C34:D34"/>
    <mergeCell ref="H34:H40"/>
    <mergeCell ref="I34:J34"/>
    <mergeCell ref="N34:N40"/>
    <mergeCell ref="C35:D35"/>
    <mergeCell ref="I35:J35"/>
    <mergeCell ref="C36:D36"/>
    <mergeCell ref="I36:J36"/>
    <mergeCell ref="U36:V36"/>
    <mergeCell ref="AA36:AB36"/>
    <mergeCell ref="C37:D37"/>
    <mergeCell ref="I37:J37"/>
    <mergeCell ref="O37:P37"/>
    <mergeCell ref="U37:V37"/>
    <mergeCell ref="AA37:AB37"/>
    <mergeCell ref="O34:P34"/>
    <mergeCell ref="T34:T40"/>
    <mergeCell ref="C33:G33"/>
    <mergeCell ref="I33:M33"/>
    <mergeCell ref="O33:S33"/>
    <mergeCell ref="U33:Y33"/>
    <mergeCell ref="AA33:AE33"/>
    <mergeCell ref="AF33:AH33"/>
    <mergeCell ref="A25:A31"/>
    <mergeCell ref="B25:B31"/>
    <mergeCell ref="H25:H31"/>
    <mergeCell ref="N25:N31"/>
    <mergeCell ref="T25:T31"/>
    <mergeCell ref="Z25:Z31"/>
    <mergeCell ref="A23:A24"/>
    <mergeCell ref="B23:B24"/>
    <mergeCell ref="H23:H24"/>
    <mergeCell ref="N23:N24"/>
    <mergeCell ref="T23:T24"/>
    <mergeCell ref="Z23:Z24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1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40" zoomScaleNormal="40" zoomScaleSheetLayoutView="50" workbookViewId="0">
      <selection activeCell="I17" sqref="I17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60.625" style="2" customWidth="1"/>
    <col min="4" max="4" width="16.5" style="2" customWidth="1"/>
    <col min="5" max="5" width="20.625" style="2" customWidth="1"/>
    <col min="6" max="6" width="19.5" style="2" customWidth="1"/>
    <col min="7" max="7" width="15.25" style="2" customWidth="1"/>
    <col min="8" max="8" width="8.5" style="2" customWidth="1"/>
    <col min="9" max="9" width="61.125" style="2" customWidth="1"/>
    <col min="10" max="10" width="16.5" style="2" customWidth="1"/>
    <col min="11" max="11" width="20.625" style="2" customWidth="1"/>
    <col min="12" max="12" width="19.5" style="2" customWidth="1"/>
    <col min="13" max="13" width="15.25" style="2" customWidth="1"/>
    <col min="14" max="14" width="8.5" style="2" customWidth="1"/>
    <col min="15" max="15" width="67.375" style="2" customWidth="1"/>
    <col min="16" max="16" width="18" style="2" customWidth="1"/>
    <col min="17" max="17" width="20.625" style="12" customWidth="1"/>
    <col min="18" max="18" width="15.625" style="2" customWidth="1"/>
    <col min="19" max="19" width="15.625" style="13" customWidth="1"/>
    <col min="20" max="20" width="8.5" style="2" customWidth="1"/>
    <col min="21" max="21" width="67.75" style="2" customWidth="1"/>
    <col min="22" max="22" width="15.25" style="2" customWidth="1"/>
    <col min="23" max="23" width="20.625" style="12" customWidth="1"/>
    <col min="24" max="25" width="15.625" style="2" customWidth="1"/>
    <col min="26" max="26" width="8.5" style="2" customWidth="1"/>
    <col min="27" max="27" width="66.5" style="2" customWidth="1"/>
    <col min="28" max="28" width="16.5" style="2" customWidth="1"/>
    <col min="29" max="29" width="20.625" style="12" customWidth="1"/>
    <col min="30" max="30" width="14.25" style="2" customWidth="1"/>
    <col min="31" max="31" width="15.625" style="2" customWidth="1"/>
    <col min="32" max="35" width="15.75" style="2" customWidth="1"/>
    <col min="36" max="16384" width="8.875" style="2"/>
  </cols>
  <sheetData>
    <row r="1" spans="1:34" s="1" customFormat="1" ht="83.25" customHeight="1">
      <c r="A1" s="63" t="s">
        <v>158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4" ht="55.15" customHeight="1">
      <c r="A2" s="17" t="s">
        <v>0</v>
      </c>
      <c r="B2" s="64">
        <v>45075</v>
      </c>
      <c r="C2" s="64"/>
      <c r="D2" s="64"/>
      <c r="E2" s="64"/>
      <c r="F2" s="64"/>
      <c r="G2" s="64"/>
      <c r="H2" s="65">
        <f>B2+1</f>
        <v>45076</v>
      </c>
      <c r="I2" s="65"/>
      <c r="J2" s="65"/>
      <c r="K2" s="65"/>
      <c r="L2" s="65"/>
      <c r="M2" s="65"/>
      <c r="N2" s="66">
        <f>H2+1</f>
        <v>45077</v>
      </c>
      <c r="O2" s="66"/>
      <c r="P2" s="66"/>
      <c r="Q2" s="66"/>
      <c r="R2" s="66"/>
      <c r="S2" s="66"/>
      <c r="T2" s="67">
        <f>N2+1</f>
        <v>45078</v>
      </c>
      <c r="U2" s="67"/>
      <c r="V2" s="67"/>
      <c r="W2" s="67"/>
      <c r="X2" s="67"/>
      <c r="Y2" s="67"/>
      <c r="Z2" s="68">
        <f>T2+1</f>
        <v>45079</v>
      </c>
      <c r="AA2" s="69"/>
      <c r="AB2" s="69"/>
      <c r="AC2" s="70"/>
      <c r="AD2" s="18"/>
      <c r="AE2" s="18"/>
    </row>
    <row r="3" spans="1:34" ht="36.6" customHeight="1">
      <c r="A3" s="19" t="s">
        <v>1</v>
      </c>
      <c r="B3" s="17"/>
      <c r="C3" s="62">
        <v>1600</v>
      </c>
      <c r="D3" s="62"/>
      <c r="E3" s="62"/>
      <c r="F3" s="21"/>
      <c r="G3" s="21"/>
      <c r="H3" s="17"/>
      <c r="I3" s="62">
        <f>C3</f>
        <v>1600</v>
      </c>
      <c r="J3" s="62"/>
      <c r="K3" s="62"/>
      <c r="L3" s="21"/>
      <c r="M3" s="21"/>
      <c r="N3" s="17"/>
      <c r="O3" s="62">
        <v>1600</v>
      </c>
      <c r="P3" s="62"/>
      <c r="Q3" s="62"/>
      <c r="R3" s="21"/>
      <c r="S3" s="21"/>
      <c r="T3" s="17"/>
      <c r="U3" s="62">
        <f>O3</f>
        <v>1600</v>
      </c>
      <c r="V3" s="62"/>
      <c r="W3" s="62"/>
      <c r="X3" s="21"/>
      <c r="Y3" s="21"/>
      <c r="Z3" s="17"/>
      <c r="AA3" s="62">
        <f>U3</f>
        <v>1600</v>
      </c>
      <c r="AB3" s="62"/>
      <c r="AC3" s="62"/>
      <c r="AD3" s="21"/>
      <c r="AE3" s="21"/>
    </row>
    <row r="4" spans="1:34" ht="32.1" customHeight="1">
      <c r="A4" s="19"/>
      <c r="B4" s="17"/>
      <c r="C4" s="20" t="s">
        <v>2</v>
      </c>
      <c r="D4" s="20" t="s">
        <v>3</v>
      </c>
      <c r="E4" s="22" t="s">
        <v>4</v>
      </c>
      <c r="F4" s="19" t="s">
        <v>5</v>
      </c>
      <c r="G4" s="19" t="s">
        <v>6</v>
      </c>
      <c r="H4" s="17"/>
      <c r="I4" s="20" t="s">
        <v>2</v>
      </c>
      <c r="J4" s="20" t="s">
        <v>3</v>
      </c>
      <c r="K4" s="22" t="s">
        <v>4</v>
      </c>
      <c r="L4" s="19" t="s">
        <v>5</v>
      </c>
      <c r="M4" s="19" t="s">
        <v>6</v>
      </c>
      <c r="N4" s="17"/>
      <c r="O4" s="20" t="s">
        <v>2</v>
      </c>
      <c r="P4" s="20" t="s">
        <v>3</v>
      </c>
      <c r="Q4" s="22" t="s">
        <v>4</v>
      </c>
      <c r="R4" s="19" t="s">
        <v>5</v>
      </c>
      <c r="S4" s="19" t="s">
        <v>6</v>
      </c>
      <c r="T4" s="17"/>
      <c r="U4" s="20" t="s">
        <v>2</v>
      </c>
      <c r="V4" s="20" t="s">
        <v>3</v>
      </c>
      <c r="W4" s="22" t="s">
        <v>4</v>
      </c>
      <c r="X4" s="19" t="s">
        <v>5</v>
      </c>
      <c r="Y4" s="19" t="s">
        <v>6</v>
      </c>
      <c r="Z4" s="17"/>
      <c r="AA4" s="20" t="s">
        <v>2</v>
      </c>
      <c r="AB4" s="20" t="s">
        <v>3</v>
      </c>
      <c r="AC4" s="22" t="s">
        <v>4</v>
      </c>
      <c r="AD4" s="19" t="s">
        <v>5</v>
      </c>
      <c r="AE4" s="19" t="s">
        <v>6</v>
      </c>
      <c r="AF4" s="3"/>
      <c r="AG4" s="4"/>
      <c r="AH4" s="4"/>
    </row>
    <row r="5" spans="1:34" s="5" customFormat="1" ht="36" customHeight="1">
      <c r="A5" s="71" t="s">
        <v>7</v>
      </c>
      <c r="B5" s="60"/>
      <c r="C5" s="61"/>
      <c r="D5" s="61"/>
      <c r="E5" s="61"/>
      <c r="F5" s="61"/>
      <c r="G5" s="61"/>
      <c r="H5" s="60"/>
      <c r="I5" s="61"/>
      <c r="J5" s="81"/>
      <c r="K5" s="86"/>
      <c r="L5" s="86"/>
      <c r="M5" s="86"/>
      <c r="N5" s="60"/>
      <c r="O5" s="61"/>
      <c r="P5" s="61"/>
      <c r="Q5" s="61"/>
      <c r="R5" s="61"/>
      <c r="S5" s="61"/>
      <c r="T5" s="60"/>
      <c r="U5" s="61"/>
      <c r="V5" s="61"/>
      <c r="W5" s="61"/>
      <c r="X5" s="61"/>
      <c r="Y5" s="61"/>
      <c r="Z5" s="60"/>
      <c r="AA5" s="61"/>
      <c r="AB5" s="61"/>
      <c r="AC5" s="61"/>
      <c r="AD5" s="61"/>
      <c r="AE5" s="61"/>
    </row>
    <row r="6" spans="1:34" s="5" customFormat="1" ht="36" customHeight="1">
      <c r="A6" s="71"/>
      <c r="B6" s="60"/>
      <c r="C6" s="61"/>
      <c r="D6" s="61"/>
      <c r="E6" s="61"/>
      <c r="F6" s="61"/>
      <c r="G6" s="61"/>
      <c r="H6" s="60"/>
      <c r="I6" s="61"/>
      <c r="J6" s="81"/>
      <c r="K6" s="86"/>
      <c r="L6" s="86"/>
      <c r="M6" s="86"/>
      <c r="N6" s="60"/>
      <c r="O6" s="61"/>
      <c r="P6" s="61"/>
      <c r="Q6" s="61"/>
      <c r="R6" s="61"/>
      <c r="S6" s="61"/>
      <c r="T6" s="60"/>
      <c r="U6" s="61"/>
      <c r="V6" s="61"/>
      <c r="W6" s="61"/>
      <c r="X6" s="61"/>
      <c r="Y6" s="61"/>
      <c r="Z6" s="60"/>
      <c r="AA6" s="61"/>
      <c r="AB6" s="61"/>
      <c r="AC6" s="61"/>
      <c r="AD6" s="61"/>
      <c r="AE6" s="61"/>
    </row>
    <row r="7" spans="1:34" s="6" customFormat="1" ht="50.1" customHeight="1">
      <c r="A7" s="97"/>
      <c r="B7" s="99"/>
      <c r="C7" s="44"/>
      <c r="D7" s="44"/>
      <c r="E7" s="23"/>
      <c r="F7" s="23"/>
      <c r="G7" s="23"/>
      <c r="H7" s="99"/>
      <c r="I7" s="44"/>
      <c r="J7" s="44"/>
      <c r="K7" s="23"/>
      <c r="L7" s="23"/>
      <c r="M7" s="23"/>
      <c r="N7" s="99"/>
      <c r="O7" s="44"/>
      <c r="P7" s="44"/>
      <c r="Q7" s="23"/>
      <c r="R7" s="23"/>
      <c r="S7" s="23"/>
      <c r="T7" s="99"/>
      <c r="U7" s="44"/>
      <c r="V7" s="44"/>
      <c r="W7" s="23"/>
      <c r="X7" s="23"/>
      <c r="Y7" s="23"/>
      <c r="Z7" s="99"/>
      <c r="AA7" s="44"/>
      <c r="AB7" s="44"/>
      <c r="AC7" s="23"/>
      <c r="AD7" s="16"/>
      <c r="AE7" s="16"/>
    </row>
    <row r="8" spans="1:34" s="6" customFormat="1" ht="50.1" customHeight="1">
      <c r="A8" s="98"/>
      <c r="B8" s="100"/>
      <c r="C8" s="44"/>
      <c r="D8" s="44"/>
      <c r="E8" s="23"/>
      <c r="F8" s="23"/>
      <c r="G8" s="23"/>
      <c r="H8" s="100"/>
      <c r="I8" s="44"/>
      <c r="J8" s="44"/>
      <c r="K8" s="23"/>
      <c r="L8" s="23"/>
      <c r="M8" s="23"/>
      <c r="N8" s="100"/>
      <c r="O8" s="44"/>
      <c r="P8" s="44"/>
      <c r="Q8" s="23"/>
      <c r="R8" s="23"/>
      <c r="S8" s="23"/>
      <c r="T8" s="100"/>
      <c r="U8" s="44"/>
      <c r="V8" s="44"/>
      <c r="W8" s="23"/>
      <c r="X8" s="23"/>
      <c r="Y8" s="23"/>
      <c r="Z8" s="100"/>
      <c r="AA8" s="44"/>
      <c r="AB8" s="44"/>
      <c r="AC8" s="23"/>
      <c r="AD8" s="16"/>
      <c r="AE8" s="16"/>
    </row>
    <row r="9" spans="1:34" s="6" customFormat="1" ht="50.1" customHeight="1">
      <c r="A9" s="98"/>
      <c r="B9" s="100"/>
      <c r="C9" s="44"/>
      <c r="D9" s="44"/>
      <c r="E9" s="23"/>
      <c r="F9" s="23"/>
      <c r="G9" s="23"/>
      <c r="H9" s="100"/>
      <c r="I9" s="44"/>
      <c r="J9" s="44"/>
      <c r="K9" s="23"/>
      <c r="L9" s="23"/>
      <c r="M9" s="23"/>
      <c r="N9" s="100"/>
      <c r="O9" s="44"/>
      <c r="P9" s="44"/>
      <c r="Q9" s="23"/>
      <c r="R9" s="23"/>
      <c r="S9" s="23"/>
      <c r="T9" s="100"/>
      <c r="U9" s="44"/>
      <c r="V9" s="44"/>
      <c r="W9" s="23"/>
      <c r="X9" s="23"/>
      <c r="Y9" s="23"/>
      <c r="Z9" s="100"/>
      <c r="AA9" s="44"/>
      <c r="AB9" s="44"/>
      <c r="AC9" s="23"/>
      <c r="AD9" s="16"/>
      <c r="AE9" s="16"/>
    </row>
    <row r="10" spans="1:34" s="6" customFormat="1" ht="50.1" customHeight="1">
      <c r="A10" s="98"/>
      <c r="B10" s="100"/>
      <c r="C10" s="44"/>
      <c r="D10" s="44"/>
      <c r="E10" s="23"/>
      <c r="F10" s="23"/>
      <c r="G10" s="23"/>
      <c r="H10" s="100"/>
      <c r="I10" s="44"/>
      <c r="J10" s="44"/>
      <c r="K10" s="23"/>
      <c r="L10" s="23"/>
      <c r="M10" s="23"/>
      <c r="N10" s="100"/>
      <c r="O10" s="44"/>
      <c r="P10" s="44"/>
      <c r="Q10" s="23"/>
      <c r="R10" s="23"/>
      <c r="S10" s="23"/>
      <c r="T10" s="100"/>
      <c r="U10" s="44"/>
      <c r="V10" s="44"/>
      <c r="W10" s="23"/>
      <c r="X10" s="23"/>
      <c r="Y10" s="23"/>
      <c r="Z10" s="100"/>
      <c r="AA10" s="44"/>
      <c r="AB10" s="44"/>
      <c r="AC10" s="23"/>
      <c r="AD10" s="16"/>
      <c r="AE10" s="16"/>
    </row>
    <row r="11" spans="1:34" s="6" customFormat="1" ht="50.1" customHeight="1">
      <c r="A11" s="98"/>
      <c r="B11" s="100"/>
      <c r="C11" s="44"/>
      <c r="D11" s="44"/>
      <c r="E11" s="23"/>
      <c r="F11" s="23"/>
      <c r="G11" s="23"/>
      <c r="H11" s="100"/>
      <c r="I11" s="44"/>
      <c r="J11" s="44"/>
      <c r="K11" s="23"/>
      <c r="L11" s="23"/>
      <c r="M11" s="23"/>
      <c r="N11" s="100"/>
      <c r="O11" s="44"/>
      <c r="P11" s="44"/>
      <c r="Q11" s="23"/>
      <c r="R11" s="23"/>
      <c r="S11" s="23"/>
      <c r="T11" s="100"/>
      <c r="U11" s="44"/>
      <c r="V11" s="44"/>
      <c r="W11" s="23"/>
      <c r="X11" s="23"/>
      <c r="Y11" s="23"/>
      <c r="Z11" s="100"/>
      <c r="AA11" s="44"/>
      <c r="AB11" s="44"/>
      <c r="AC11" s="23"/>
      <c r="AD11" s="16"/>
      <c r="AE11" s="16"/>
    </row>
    <row r="12" spans="1:34" s="6" customFormat="1" ht="50.1" customHeight="1">
      <c r="A12" s="98"/>
      <c r="B12" s="100"/>
      <c r="C12" s="44"/>
      <c r="D12" s="44"/>
      <c r="E12" s="23"/>
      <c r="F12" s="23"/>
      <c r="G12" s="23"/>
      <c r="H12" s="100"/>
      <c r="I12" s="44"/>
      <c r="J12" s="44"/>
      <c r="K12" s="23"/>
      <c r="L12" s="23"/>
      <c r="M12" s="23"/>
      <c r="N12" s="100"/>
      <c r="O12" s="44"/>
      <c r="P12" s="44"/>
      <c r="Q12" s="23"/>
      <c r="R12" s="23"/>
      <c r="S12" s="23"/>
      <c r="T12" s="100"/>
      <c r="U12" s="44"/>
      <c r="V12" s="44"/>
      <c r="W12" s="45"/>
      <c r="X12" s="23"/>
      <c r="Y12" s="23"/>
      <c r="Z12" s="100"/>
      <c r="AA12" s="44"/>
      <c r="AB12" s="44"/>
      <c r="AC12" s="23"/>
      <c r="AD12" s="16"/>
      <c r="AE12" s="16"/>
    </row>
    <row r="13" spans="1:34" s="6" customFormat="1" ht="50.1" customHeight="1">
      <c r="A13" s="98"/>
      <c r="B13" s="100"/>
      <c r="C13" s="44"/>
      <c r="D13" s="44"/>
      <c r="E13" s="23"/>
      <c r="F13" s="23"/>
      <c r="G13" s="23"/>
      <c r="H13" s="100"/>
      <c r="I13" s="44"/>
      <c r="J13" s="44"/>
      <c r="K13" s="23"/>
      <c r="L13" s="23"/>
      <c r="M13" s="23"/>
      <c r="N13" s="100"/>
      <c r="O13" s="44"/>
      <c r="P13" s="44"/>
      <c r="Q13" s="45"/>
      <c r="R13" s="23"/>
      <c r="S13" s="23"/>
      <c r="T13" s="100"/>
      <c r="U13" s="44"/>
      <c r="V13" s="44"/>
      <c r="W13" s="23"/>
      <c r="X13" s="23"/>
      <c r="Y13" s="23"/>
      <c r="Z13" s="100"/>
      <c r="AA13" s="44"/>
      <c r="AB13" s="44"/>
      <c r="AC13" s="23"/>
      <c r="AD13" s="16"/>
      <c r="AE13" s="16"/>
    </row>
    <row r="14" spans="1:34" s="6" customFormat="1" ht="50.1" customHeight="1">
      <c r="A14" s="98"/>
      <c r="B14" s="100"/>
      <c r="C14" s="44"/>
      <c r="D14" s="44"/>
      <c r="E14" s="23"/>
      <c r="F14" s="23"/>
      <c r="G14" s="23"/>
      <c r="H14" s="100"/>
      <c r="I14" s="44"/>
      <c r="J14" s="44"/>
      <c r="K14" s="23"/>
      <c r="L14" s="23"/>
      <c r="M14" s="23"/>
      <c r="N14" s="100"/>
      <c r="O14" s="44"/>
      <c r="P14" s="44"/>
      <c r="Q14" s="45"/>
      <c r="R14" s="23"/>
      <c r="S14" s="23"/>
      <c r="T14" s="100"/>
      <c r="U14" s="44"/>
      <c r="V14" s="44"/>
      <c r="W14" s="23"/>
      <c r="X14" s="23"/>
      <c r="Y14" s="23"/>
      <c r="Z14" s="100"/>
      <c r="AA14" s="44"/>
      <c r="AB14" s="44"/>
      <c r="AC14" s="23"/>
      <c r="AD14" s="16"/>
      <c r="AE14" s="16"/>
    </row>
    <row r="15" spans="1:34" s="6" customFormat="1" ht="50.1" customHeight="1">
      <c r="A15" s="98"/>
      <c r="B15" s="100"/>
      <c r="C15" s="44"/>
      <c r="D15" s="44"/>
      <c r="E15" s="23"/>
      <c r="F15" s="23"/>
      <c r="G15" s="23"/>
      <c r="H15" s="100"/>
      <c r="I15" s="44"/>
      <c r="J15" s="44"/>
      <c r="K15" s="23"/>
      <c r="L15" s="23"/>
      <c r="M15" s="23"/>
      <c r="N15" s="100"/>
      <c r="O15" s="48"/>
      <c r="P15" s="48"/>
      <c r="Q15" s="48"/>
      <c r="R15" s="48"/>
      <c r="S15" s="48"/>
      <c r="T15" s="100"/>
      <c r="U15" s="44"/>
      <c r="V15" s="44"/>
      <c r="W15" s="23"/>
      <c r="X15" s="23"/>
      <c r="Y15" s="23"/>
      <c r="Z15" s="100"/>
      <c r="AA15" s="44"/>
      <c r="AB15" s="44"/>
      <c r="AC15" s="23"/>
      <c r="AD15" s="16"/>
      <c r="AE15" s="16"/>
    </row>
    <row r="16" spans="1:34" s="6" customFormat="1" ht="50.1" customHeight="1">
      <c r="A16" s="98"/>
      <c r="B16" s="100"/>
      <c r="C16" s="44"/>
      <c r="D16" s="44"/>
      <c r="E16" s="23"/>
      <c r="F16" s="23"/>
      <c r="G16" s="23"/>
      <c r="H16" s="100"/>
      <c r="I16" s="44"/>
      <c r="J16" s="44"/>
      <c r="K16" s="23"/>
      <c r="L16" s="23"/>
      <c r="M16" s="23"/>
      <c r="N16" s="100"/>
      <c r="O16" s="44"/>
      <c r="P16" s="44"/>
      <c r="Q16" s="23"/>
      <c r="R16" s="23"/>
      <c r="S16" s="23"/>
      <c r="T16" s="100"/>
      <c r="U16" s="44"/>
      <c r="V16" s="44"/>
      <c r="W16" s="23"/>
      <c r="X16" s="23"/>
      <c r="Y16" s="23"/>
      <c r="Z16" s="100"/>
      <c r="AA16" s="44"/>
      <c r="AB16" s="44"/>
      <c r="AC16" s="23"/>
      <c r="AD16" s="16"/>
      <c r="AE16" s="16"/>
    </row>
    <row r="17" spans="1:31" s="6" customFormat="1" ht="50.1" customHeight="1">
      <c r="A17" s="97"/>
      <c r="B17" s="99"/>
      <c r="C17" s="44"/>
      <c r="D17" s="44"/>
      <c r="E17" s="45"/>
      <c r="F17" s="23"/>
      <c r="G17" s="23"/>
      <c r="H17" s="99"/>
      <c r="I17" s="44"/>
      <c r="J17" s="44"/>
      <c r="K17" s="23"/>
      <c r="L17" s="23"/>
      <c r="M17" s="23"/>
      <c r="N17" s="99"/>
      <c r="O17" s="44"/>
      <c r="P17" s="44"/>
      <c r="Q17" s="23"/>
      <c r="R17" s="23"/>
      <c r="S17" s="23"/>
      <c r="T17" s="99"/>
      <c r="U17" s="44"/>
      <c r="V17" s="44"/>
      <c r="W17" s="23"/>
      <c r="X17" s="23"/>
      <c r="Y17" s="23"/>
      <c r="Z17" s="99"/>
      <c r="AA17" s="44"/>
      <c r="AB17" s="44"/>
      <c r="AC17" s="23"/>
      <c r="AD17" s="16"/>
      <c r="AE17" s="16"/>
    </row>
    <row r="18" spans="1:31" s="6" customFormat="1" ht="50.1" customHeight="1">
      <c r="A18" s="98"/>
      <c r="B18" s="100"/>
      <c r="C18" s="44"/>
      <c r="D18" s="44"/>
      <c r="E18" s="45"/>
      <c r="F18" s="23"/>
      <c r="G18" s="23"/>
      <c r="H18" s="100"/>
      <c r="I18" s="44"/>
      <c r="J18" s="44"/>
      <c r="K18" s="23"/>
      <c r="L18" s="23"/>
      <c r="M18" s="23"/>
      <c r="N18" s="100"/>
      <c r="O18" s="44"/>
      <c r="P18" s="44"/>
      <c r="Q18" s="23"/>
      <c r="R18" s="23"/>
      <c r="S18" s="23"/>
      <c r="T18" s="100"/>
      <c r="U18" s="44"/>
      <c r="V18" s="44"/>
      <c r="W18" s="23"/>
      <c r="X18" s="23"/>
      <c r="Y18" s="23"/>
      <c r="Z18" s="100"/>
      <c r="AA18" s="44"/>
      <c r="AB18" s="44"/>
      <c r="AC18" s="23"/>
      <c r="AD18" s="16"/>
      <c r="AE18" s="16"/>
    </row>
    <row r="19" spans="1:31" s="6" customFormat="1" ht="50.1" customHeight="1">
      <c r="A19" s="98"/>
      <c r="B19" s="100"/>
      <c r="C19" s="44"/>
      <c r="D19" s="44"/>
      <c r="E19" s="47"/>
      <c r="F19" s="23"/>
      <c r="G19" s="23"/>
      <c r="H19" s="100"/>
      <c r="I19" s="44"/>
      <c r="J19" s="44"/>
      <c r="K19" s="23"/>
      <c r="L19" s="23"/>
      <c r="M19" s="23"/>
      <c r="N19" s="100"/>
      <c r="O19" s="44"/>
      <c r="P19" s="44"/>
      <c r="Q19" s="50"/>
      <c r="R19" s="23"/>
      <c r="S19" s="23"/>
      <c r="T19" s="100"/>
      <c r="U19" s="44"/>
      <c r="V19" s="44"/>
      <c r="W19" s="23"/>
      <c r="X19" s="23"/>
      <c r="Y19" s="23"/>
      <c r="Z19" s="100"/>
      <c r="AA19" s="44"/>
      <c r="AB19" s="44"/>
      <c r="AC19" s="23"/>
      <c r="AD19" s="16"/>
      <c r="AE19" s="16"/>
    </row>
    <row r="20" spans="1:31" s="6" customFormat="1" ht="50.1" customHeight="1">
      <c r="A20" s="98"/>
      <c r="B20" s="100"/>
      <c r="C20" s="44"/>
      <c r="D20" s="44"/>
      <c r="E20" s="23"/>
      <c r="F20" s="23"/>
      <c r="G20" s="23"/>
      <c r="H20" s="100"/>
      <c r="I20" s="44"/>
      <c r="J20" s="44"/>
      <c r="K20" s="51"/>
      <c r="L20" s="23"/>
      <c r="M20" s="23"/>
      <c r="N20" s="100"/>
      <c r="O20" s="44"/>
      <c r="P20" s="44"/>
      <c r="Q20" s="23"/>
      <c r="R20" s="23"/>
      <c r="S20" s="23"/>
      <c r="T20" s="100"/>
      <c r="U20" s="44"/>
      <c r="V20" s="44"/>
      <c r="W20" s="23"/>
      <c r="X20" s="23"/>
      <c r="Y20" s="23"/>
      <c r="Z20" s="100"/>
      <c r="AA20" s="44"/>
      <c r="AB20" s="44"/>
      <c r="AC20" s="23"/>
      <c r="AD20" s="16"/>
      <c r="AE20" s="16"/>
    </row>
    <row r="21" spans="1:31" s="6" customFormat="1" ht="50.1" customHeight="1">
      <c r="A21" s="98"/>
      <c r="B21" s="100"/>
      <c r="C21" s="44"/>
      <c r="D21" s="44"/>
      <c r="E21" s="23"/>
      <c r="F21" s="23"/>
      <c r="G21" s="23"/>
      <c r="H21" s="100"/>
      <c r="I21" s="44"/>
      <c r="J21" s="44"/>
      <c r="K21" s="45"/>
      <c r="L21" s="23"/>
      <c r="M21" s="23"/>
      <c r="N21" s="100"/>
      <c r="O21" s="44"/>
      <c r="P21" s="44"/>
      <c r="Q21" s="23"/>
      <c r="R21" s="23"/>
      <c r="S21" s="23"/>
      <c r="T21" s="100"/>
      <c r="U21" s="44"/>
      <c r="V21" s="44"/>
      <c r="W21" s="23"/>
      <c r="X21" s="23"/>
      <c r="Y21" s="23"/>
      <c r="Z21" s="100"/>
      <c r="AA21" s="44"/>
      <c r="AB21" s="44"/>
      <c r="AC21" s="23"/>
      <c r="AD21" s="16"/>
      <c r="AE21" s="16"/>
    </row>
    <row r="22" spans="1:31" s="6" customFormat="1" ht="50.1" customHeight="1">
      <c r="A22" s="98"/>
      <c r="B22" s="100"/>
      <c r="C22" s="48"/>
      <c r="D22" s="48"/>
      <c r="E22" s="23"/>
      <c r="F22" s="48"/>
      <c r="G22" s="48"/>
      <c r="H22" s="100"/>
      <c r="I22" s="44"/>
      <c r="J22" s="44"/>
      <c r="K22" s="45"/>
      <c r="L22" s="23"/>
      <c r="M22" s="23"/>
      <c r="N22" s="100"/>
      <c r="O22" s="44"/>
      <c r="P22" s="44"/>
      <c r="Q22" s="23"/>
      <c r="R22" s="23"/>
      <c r="S22" s="23"/>
      <c r="T22" s="100"/>
      <c r="U22" s="44"/>
      <c r="V22" s="44"/>
      <c r="W22" s="23"/>
      <c r="X22" s="23"/>
      <c r="Y22" s="23"/>
      <c r="Z22" s="100"/>
      <c r="AA22" s="44"/>
      <c r="AB22" s="44"/>
      <c r="AC22" s="23"/>
      <c r="AD22" s="16"/>
      <c r="AE22" s="16"/>
    </row>
    <row r="23" spans="1:31" s="6" customFormat="1" ht="50.1" customHeight="1">
      <c r="A23" s="97"/>
      <c r="B23" s="101"/>
      <c r="C23" s="44"/>
      <c r="D23" s="44"/>
      <c r="E23" s="23"/>
      <c r="F23" s="23"/>
      <c r="G23" s="23"/>
      <c r="H23" s="101"/>
      <c r="I23" s="44"/>
      <c r="J23" s="44"/>
      <c r="K23" s="23"/>
      <c r="L23" s="23"/>
      <c r="M23" s="23"/>
      <c r="N23" s="101"/>
      <c r="O23" s="44"/>
      <c r="P23" s="44"/>
      <c r="Q23" s="23"/>
      <c r="R23" s="23"/>
      <c r="S23" s="23"/>
      <c r="T23" s="99"/>
      <c r="U23" s="44"/>
      <c r="V23" s="44"/>
      <c r="W23" s="23"/>
      <c r="X23" s="23"/>
      <c r="Y23" s="23"/>
      <c r="Z23" s="99"/>
      <c r="AA23" s="44"/>
      <c r="AB23" s="44"/>
      <c r="AC23" s="23"/>
      <c r="AD23" s="16"/>
      <c r="AE23" s="16"/>
    </row>
    <row r="24" spans="1:31" s="6" customFormat="1" ht="50.1" customHeight="1">
      <c r="A24" s="98"/>
      <c r="B24" s="60"/>
      <c r="C24" s="44"/>
      <c r="D24" s="44"/>
      <c r="E24" s="23"/>
      <c r="F24" s="23"/>
      <c r="G24" s="23"/>
      <c r="H24" s="60"/>
      <c r="I24" s="24"/>
      <c r="J24" s="24"/>
      <c r="K24" s="35"/>
      <c r="L24" s="23"/>
      <c r="M24" s="23"/>
      <c r="N24" s="60"/>
      <c r="O24" s="24"/>
      <c r="P24" s="24"/>
      <c r="Q24" s="35"/>
      <c r="R24" s="23"/>
      <c r="S24" s="23"/>
      <c r="T24" s="100"/>
      <c r="U24" s="44"/>
      <c r="V24" s="44"/>
      <c r="W24" s="23"/>
      <c r="X24" s="23"/>
      <c r="Y24" s="23"/>
      <c r="Z24" s="100"/>
      <c r="AA24" s="44"/>
      <c r="AB24" s="44"/>
      <c r="AC24" s="23"/>
      <c r="AD24" s="16"/>
      <c r="AE24" s="16"/>
    </row>
    <row r="25" spans="1:31" s="6" customFormat="1" ht="50.1" customHeight="1">
      <c r="A25" s="97"/>
      <c r="B25" s="99"/>
      <c r="C25" s="44"/>
      <c r="D25" s="44"/>
      <c r="E25" s="23"/>
      <c r="F25" s="23"/>
      <c r="G25" s="23"/>
      <c r="H25" s="99"/>
      <c r="I25" s="44"/>
      <c r="J25" s="44"/>
      <c r="K25" s="23"/>
      <c r="L25" s="23"/>
      <c r="M25" s="23"/>
      <c r="N25" s="99"/>
      <c r="O25" s="44"/>
      <c r="P25" s="44"/>
      <c r="Q25" s="23"/>
      <c r="R25" s="23"/>
      <c r="S25" s="23"/>
      <c r="T25" s="99"/>
      <c r="U25" s="44"/>
      <c r="V25" s="44"/>
      <c r="W25" s="23"/>
      <c r="X25" s="23"/>
      <c r="Y25" s="23"/>
      <c r="Z25" s="99"/>
      <c r="AA25" s="44"/>
      <c r="AB25" s="44"/>
      <c r="AC25" s="23"/>
      <c r="AD25" s="16"/>
      <c r="AE25" s="16"/>
    </row>
    <row r="26" spans="1:31" s="6" customFormat="1" ht="50.1" customHeight="1">
      <c r="A26" s="98"/>
      <c r="B26" s="100"/>
      <c r="C26" s="44"/>
      <c r="D26" s="44"/>
      <c r="E26" s="23"/>
      <c r="F26" s="23"/>
      <c r="G26" s="23"/>
      <c r="H26" s="100"/>
      <c r="I26" s="44"/>
      <c r="J26" s="44"/>
      <c r="K26" s="23"/>
      <c r="L26" s="23"/>
      <c r="M26" s="23"/>
      <c r="N26" s="100"/>
      <c r="O26" s="44"/>
      <c r="P26" s="44"/>
      <c r="Q26" s="23"/>
      <c r="R26" s="23"/>
      <c r="S26" s="23"/>
      <c r="T26" s="100"/>
      <c r="U26" s="44"/>
      <c r="V26" s="44"/>
      <c r="W26" s="23"/>
      <c r="X26" s="23"/>
      <c r="Y26" s="23"/>
      <c r="Z26" s="100"/>
      <c r="AA26" s="44"/>
      <c r="AB26" s="44"/>
      <c r="AC26" s="23"/>
      <c r="AD26" s="16"/>
      <c r="AE26" s="16"/>
    </row>
    <row r="27" spans="1:31" s="6" customFormat="1" ht="50.1" customHeight="1">
      <c r="A27" s="98"/>
      <c r="B27" s="100"/>
      <c r="C27" s="44"/>
      <c r="D27" s="44"/>
      <c r="E27" s="23"/>
      <c r="F27" s="23"/>
      <c r="G27" s="23"/>
      <c r="H27" s="100"/>
      <c r="I27" s="44"/>
      <c r="J27" s="44"/>
      <c r="K27" s="23"/>
      <c r="L27" s="23"/>
      <c r="M27" s="23"/>
      <c r="N27" s="100"/>
      <c r="O27" s="44"/>
      <c r="P27" s="44"/>
      <c r="Q27" s="23"/>
      <c r="R27" s="23"/>
      <c r="S27" s="23"/>
      <c r="T27" s="100"/>
      <c r="U27" s="44"/>
      <c r="V27" s="44"/>
      <c r="W27" s="23"/>
      <c r="X27" s="23"/>
      <c r="Y27" s="23"/>
      <c r="Z27" s="100"/>
      <c r="AA27" s="44"/>
      <c r="AB27" s="44"/>
      <c r="AC27" s="23"/>
      <c r="AD27" s="16"/>
      <c r="AE27" s="16"/>
    </row>
    <row r="28" spans="1:31" s="6" customFormat="1" ht="50.1" customHeight="1">
      <c r="A28" s="98"/>
      <c r="B28" s="100"/>
      <c r="C28" s="44"/>
      <c r="D28" s="44"/>
      <c r="E28" s="23"/>
      <c r="F28" s="23"/>
      <c r="G28" s="23"/>
      <c r="H28" s="100"/>
      <c r="I28" s="44"/>
      <c r="J28" s="44"/>
      <c r="K28" s="23"/>
      <c r="L28" s="23"/>
      <c r="M28" s="23"/>
      <c r="N28" s="100"/>
      <c r="O28" s="44"/>
      <c r="P28" s="44"/>
      <c r="Q28" s="45"/>
      <c r="R28" s="23"/>
      <c r="S28" s="23"/>
      <c r="T28" s="100"/>
      <c r="U28" s="44"/>
      <c r="V28" s="44"/>
      <c r="W28" s="23"/>
      <c r="X28" s="23"/>
      <c r="Y28" s="23"/>
      <c r="Z28" s="100"/>
      <c r="AA28" s="44"/>
      <c r="AB28" s="44"/>
      <c r="AC28" s="23"/>
      <c r="AD28" s="16"/>
      <c r="AE28" s="16"/>
    </row>
    <row r="29" spans="1:31" s="6" customFormat="1" ht="50.1" customHeight="1">
      <c r="A29" s="98"/>
      <c r="B29" s="100"/>
      <c r="C29" s="44"/>
      <c r="D29" s="44"/>
      <c r="E29" s="23"/>
      <c r="F29" s="23"/>
      <c r="G29" s="23"/>
      <c r="H29" s="100"/>
      <c r="I29" s="44"/>
      <c r="J29" s="44"/>
      <c r="K29" s="45"/>
      <c r="L29" s="23"/>
      <c r="M29" s="23"/>
      <c r="N29" s="100"/>
      <c r="O29" s="44"/>
      <c r="P29" s="44"/>
      <c r="Q29" s="50"/>
      <c r="R29" s="23"/>
      <c r="S29" s="23"/>
      <c r="T29" s="100"/>
      <c r="U29" s="44"/>
      <c r="V29" s="44"/>
      <c r="W29" s="23"/>
      <c r="X29" s="23"/>
      <c r="Y29" s="23"/>
      <c r="Z29" s="100"/>
      <c r="AA29" s="44"/>
      <c r="AB29" s="44"/>
      <c r="AC29" s="23"/>
      <c r="AD29" s="16"/>
      <c r="AE29" s="16"/>
    </row>
    <row r="30" spans="1:31" s="6" customFormat="1" ht="50.1" customHeight="1">
      <c r="A30" s="98"/>
      <c r="B30" s="100"/>
      <c r="C30" s="44"/>
      <c r="D30" s="44"/>
      <c r="E30" s="23"/>
      <c r="F30" s="23"/>
      <c r="G30" s="23"/>
      <c r="H30" s="100"/>
      <c r="I30" s="44"/>
      <c r="J30" s="44"/>
      <c r="K30" s="45"/>
      <c r="L30" s="23"/>
      <c r="M30" s="23"/>
      <c r="N30" s="100"/>
      <c r="O30" s="44"/>
      <c r="P30" s="44"/>
      <c r="Q30" s="23"/>
      <c r="R30" s="23"/>
      <c r="S30" s="23"/>
      <c r="T30" s="100"/>
      <c r="U30" s="44"/>
      <c r="V30" s="44"/>
      <c r="W30" s="23"/>
      <c r="X30" s="23"/>
      <c r="Y30" s="23"/>
      <c r="Z30" s="100"/>
      <c r="AA30" s="44"/>
      <c r="AB30" s="44"/>
      <c r="AC30" s="23"/>
      <c r="AD30" s="16"/>
      <c r="AE30" s="16"/>
    </row>
    <row r="31" spans="1:31" s="6" customFormat="1" ht="50.1" customHeight="1">
      <c r="A31" s="98"/>
      <c r="B31" s="100"/>
      <c r="C31" s="44"/>
      <c r="D31" s="44"/>
      <c r="E31" s="23"/>
      <c r="F31" s="23"/>
      <c r="G31" s="23"/>
      <c r="H31" s="100"/>
      <c r="I31" s="44"/>
      <c r="J31" s="44"/>
      <c r="K31" s="23"/>
      <c r="L31" s="23"/>
      <c r="M31" s="23"/>
      <c r="N31" s="100"/>
      <c r="O31" s="44"/>
      <c r="P31" s="44"/>
      <c r="Q31" s="45"/>
      <c r="R31" s="23"/>
      <c r="S31" s="23"/>
      <c r="T31" s="100"/>
      <c r="U31" s="44"/>
      <c r="V31" s="44"/>
      <c r="W31" s="23"/>
      <c r="X31" s="23"/>
      <c r="Y31" s="23"/>
      <c r="Z31" s="100"/>
      <c r="AA31" s="44"/>
      <c r="AB31" s="44"/>
      <c r="AC31" s="23"/>
      <c r="AD31" s="16"/>
      <c r="AE31" s="16"/>
    </row>
    <row r="32" spans="1:31" s="6" customFormat="1" ht="50.1" customHeight="1">
      <c r="A32" s="43"/>
      <c r="B32" s="46"/>
      <c r="C32" s="44"/>
      <c r="D32" s="44"/>
      <c r="E32" s="23"/>
      <c r="F32" s="23"/>
      <c r="G32" s="23"/>
      <c r="H32" s="46"/>
      <c r="I32" s="44"/>
      <c r="J32" s="44"/>
      <c r="K32" s="49"/>
      <c r="L32" s="23"/>
      <c r="M32" s="23"/>
      <c r="N32" s="46"/>
      <c r="O32" s="44"/>
      <c r="P32" s="44"/>
      <c r="Q32" s="23"/>
      <c r="R32" s="23"/>
      <c r="S32" s="23"/>
      <c r="T32" s="46"/>
      <c r="U32" s="44"/>
      <c r="V32" s="44"/>
      <c r="W32" s="49"/>
      <c r="X32" s="23"/>
      <c r="Y32" s="23"/>
      <c r="Z32" s="46"/>
      <c r="AA32" s="44"/>
      <c r="AB32" s="44"/>
      <c r="AC32" s="23"/>
      <c r="AD32" s="16"/>
      <c r="AE32" s="16"/>
    </row>
    <row r="33" spans="1:34" s="7" customFormat="1" ht="43.35" customHeight="1">
      <c r="A33" s="36" t="s">
        <v>8</v>
      </c>
      <c r="B33" s="37"/>
      <c r="C33" s="87">
        <f>SUM(G5:G32)</f>
        <v>0</v>
      </c>
      <c r="D33" s="88"/>
      <c r="E33" s="88"/>
      <c r="F33" s="88"/>
      <c r="G33" s="89"/>
      <c r="H33" s="37"/>
      <c r="I33" s="87">
        <f>SUM(M5:M32)</f>
        <v>0</v>
      </c>
      <c r="J33" s="88"/>
      <c r="K33" s="88"/>
      <c r="L33" s="88"/>
      <c r="M33" s="89"/>
      <c r="N33" s="37" t="s">
        <v>9</v>
      </c>
      <c r="O33" s="87">
        <f>SUM(S5:S32)</f>
        <v>0</v>
      </c>
      <c r="P33" s="88"/>
      <c r="Q33" s="88"/>
      <c r="R33" s="88"/>
      <c r="S33" s="89"/>
      <c r="T33" s="37" t="s">
        <v>9</v>
      </c>
      <c r="U33" s="87">
        <f>SUM(Y5:Y32)</f>
        <v>0</v>
      </c>
      <c r="V33" s="88"/>
      <c r="W33" s="88"/>
      <c r="X33" s="88"/>
      <c r="Y33" s="89"/>
      <c r="Z33" s="37" t="s">
        <v>9</v>
      </c>
      <c r="AA33" s="87">
        <f>SUM(AE5:AE32)</f>
        <v>0</v>
      </c>
      <c r="AB33" s="88"/>
      <c r="AC33" s="88"/>
      <c r="AD33" s="88"/>
      <c r="AE33" s="89"/>
      <c r="AF33" s="77">
        <f>SUM(C33,I33,O33,U33,AA33)</f>
        <v>0</v>
      </c>
      <c r="AG33" s="78"/>
      <c r="AH33" s="78"/>
    </row>
    <row r="34" spans="1:34" s="8" customFormat="1" ht="25.35" customHeight="1">
      <c r="A34" s="90" t="s">
        <v>10</v>
      </c>
      <c r="B34" s="93"/>
      <c r="C34" s="84" t="s">
        <v>11</v>
      </c>
      <c r="D34" s="85"/>
      <c r="E34" s="38"/>
      <c r="F34" s="39"/>
      <c r="G34" s="39"/>
      <c r="H34" s="93"/>
      <c r="I34" s="84" t="s">
        <v>11</v>
      </c>
      <c r="J34" s="85"/>
      <c r="K34" s="40"/>
      <c r="L34" s="39"/>
      <c r="M34" s="39"/>
      <c r="N34" s="93"/>
      <c r="O34" s="84" t="s">
        <v>11</v>
      </c>
      <c r="P34" s="85"/>
      <c r="Q34" s="40"/>
      <c r="R34" s="21"/>
      <c r="S34" s="21"/>
      <c r="T34" s="93"/>
      <c r="U34" s="84" t="s">
        <v>11</v>
      </c>
      <c r="V34" s="85"/>
      <c r="W34" s="40"/>
      <c r="X34" s="21"/>
      <c r="Y34" s="21"/>
      <c r="Z34" s="93"/>
      <c r="AA34" s="84" t="s">
        <v>11</v>
      </c>
      <c r="AB34" s="85"/>
      <c r="AC34" s="40"/>
      <c r="AD34" s="21"/>
      <c r="AE34" s="21"/>
      <c r="AF34" s="79">
        <f>AF33/4/1626</f>
        <v>0</v>
      </c>
      <c r="AG34" s="80"/>
      <c r="AH34" s="80"/>
    </row>
    <row r="35" spans="1:34" s="8" customFormat="1" ht="25.35" customHeight="1">
      <c r="A35" s="91"/>
      <c r="B35" s="94"/>
      <c r="C35" s="84" t="s">
        <v>12</v>
      </c>
      <c r="D35" s="85"/>
      <c r="E35" s="38"/>
      <c r="F35" s="39"/>
      <c r="G35" s="39"/>
      <c r="H35" s="94"/>
      <c r="I35" s="84" t="s">
        <v>12</v>
      </c>
      <c r="J35" s="85"/>
      <c r="K35" s="40"/>
      <c r="L35" s="39"/>
      <c r="M35" s="39"/>
      <c r="N35" s="94"/>
      <c r="O35" s="84" t="s">
        <v>12</v>
      </c>
      <c r="P35" s="85"/>
      <c r="Q35" s="40"/>
      <c r="R35" s="21"/>
      <c r="S35" s="21"/>
      <c r="T35" s="94"/>
      <c r="U35" s="84" t="s">
        <v>12</v>
      </c>
      <c r="V35" s="85"/>
      <c r="W35" s="40"/>
      <c r="X35" s="21"/>
      <c r="Y35" s="21"/>
      <c r="Z35" s="94"/>
      <c r="AA35" s="84" t="s">
        <v>12</v>
      </c>
      <c r="AB35" s="85"/>
      <c r="AC35" s="40"/>
      <c r="AD35" s="21"/>
      <c r="AE35" s="21"/>
      <c r="AF35" s="79"/>
      <c r="AG35" s="80"/>
      <c r="AH35" s="80"/>
    </row>
    <row r="36" spans="1:34" s="8" customFormat="1" ht="25.35" customHeight="1">
      <c r="A36" s="91"/>
      <c r="B36" s="94"/>
      <c r="C36" s="84" t="s">
        <v>13</v>
      </c>
      <c r="D36" s="85"/>
      <c r="E36" s="38"/>
      <c r="F36" s="39"/>
      <c r="G36" s="39"/>
      <c r="H36" s="94"/>
      <c r="I36" s="84" t="s">
        <v>13</v>
      </c>
      <c r="J36" s="85"/>
      <c r="K36" s="40"/>
      <c r="L36" s="39"/>
      <c r="M36" s="39"/>
      <c r="N36" s="94"/>
      <c r="O36" s="84" t="s">
        <v>13</v>
      </c>
      <c r="P36" s="85"/>
      <c r="Q36" s="40"/>
      <c r="R36" s="21"/>
      <c r="S36" s="21"/>
      <c r="T36" s="94"/>
      <c r="U36" s="84" t="s">
        <v>13</v>
      </c>
      <c r="V36" s="85"/>
      <c r="W36" s="40"/>
      <c r="X36" s="21"/>
      <c r="Y36" s="21"/>
      <c r="Z36" s="94"/>
      <c r="AA36" s="84" t="s">
        <v>13</v>
      </c>
      <c r="AB36" s="85"/>
      <c r="AC36" s="40"/>
      <c r="AD36" s="21"/>
      <c r="AE36" s="21"/>
    </row>
    <row r="37" spans="1:34" s="8" customFormat="1" ht="25.35" customHeight="1">
      <c r="A37" s="91"/>
      <c r="B37" s="94"/>
      <c r="C37" s="84" t="s">
        <v>14</v>
      </c>
      <c r="D37" s="85"/>
      <c r="E37" s="38"/>
      <c r="F37" s="39"/>
      <c r="G37" s="39"/>
      <c r="H37" s="94"/>
      <c r="I37" s="84" t="s">
        <v>14</v>
      </c>
      <c r="J37" s="85"/>
      <c r="K37" s="40"/>
      <c r="L37" s="39"/>
      <c r="M37" s="39"/>
      <c r="N37" s="94"/>
      <c r="O37" s="84" t="s">
        <v>14</v>
      </c>
      <c r="P37" s="85"/>
      <c r="Q37" s="40"/>
      <c r="R37" s="21"/>
      <c r="S37" s="21"/>
      <c r="T37" s="94"/>
      <c r="U37" s="84" t="s">
        <v>14</v>
      </c>
      <c r="V37" s="85"/>
      <c r="W37" s="40"/>
      <c r="X37" s="21"/>
      <c r="Y37" s="21"/>
      <c r="Z37" s="94"/>
      <c r="AA37" s="84" t="s">
        <v>14</v>
      </c>
      <c r="AB37" s="85"/>
      <c r="AC37" s="40"/>
      <c r="AD37" s="21"/>
      <c r="AE37" s="21"/>
    </row>
    <row r="38" spans="1:34" s="8" customFormat="1" ht="25.35" customHeight="1">
      <c r="A38" s="91"/>
      <c r="B38" s="94"/>
      <c r="C38" s="84" t="s">
        <v>15</v>
      </c>
      <c r="D38" s="85"/>
      <c r="E38" s="38"/>
      <c r="F38" s="39"/>
      <c r="G38" s="39"/>
      <c r="H38" s="94"/>
      <c r="I38" s="84" t="s">
        <v>15</v>
      </c>
      <c r="J38" s="85"/>
      <c r="K38" s="38"/>
      <c r="L38" s="39"/>
      <c r="M38" s="39"/>
      <c r="N38" s="94"/>
      <c r="O38" s="84" t="s">
        <v>15</v>
      </c>
      <c r="P38" s="85"/>
      <c r="Q38" s="40"/>
      <c r="R38" s="21"/>
      <c r="S38" s="21"/>
      <c r="T38" s="94"/>
      <c r="U38" s="84" t="s">
        <v>15</v>
      </c>
      <c r="V38" s="85"/>
      <c r="W38" s="40"/>
      <c r="X38" s="21"/>
      <c r="Y38" s="21"/>
      <c r="Z38" s="94"/>
      <c r="AA38" s="84" t="s">
        <v>15</v>
      </c>
      <c r="AB38" s="85"/>
      <c r="AC38" s="40"/>
      <c r="AD38" s="21"/>
      <c r="AE38" s="21"/>
    </row>
    <row r="39" spans="1:34" s="8" customFormat="1" ht="25.35" customHeight="1">
      <c r="A39" s="91"/>
      <c r="B39" s="94"/>
      <c r="C39" s="84" t="s">
        <v>16</v>
      </c>
      <c r="D39" s="85"/>
      <c r="E39" s="40"/>
      <c r="F39" s="39"/>
      <c r="G39" s="39"/>
      <c r="H39" s="94"/>
      <c r="I39" s="84" t="s">
        <v>16</v>
      </c>
      <c r="J39" s="85"/>
      <c r="K39" s="40"/>
      <c r="L39" s="39"/>
      <c r="M39" s="39"/>
      <c r="N39" s="94"/>
      <c r="O39" s="84" t="s">
        <v>16</v>
      </c>
      <c r="P39" s="85"/>
      <c r="Q39" s="40"/>
      <c r="R39" s="21"/>
      <c r="S39" s="21"/>
      <c r="T39" s="94"/>
      <c r="U39" s="84" t="s">
        <v>16</v>
      </c>
      <c r="V39" s="85"/>
      <c r="W39" s="40"/>
      <c r="X39" s="21"/>
      <c r="Y39" s="21"/>
      <c r="Z39" s="94"/>
      <c r="AA39" s="84" t="s">
        <v>16</v>
      </c>
      <c r="AB39" s="85"/>
      <c r="AC39" s="40"/>
      <c r="AD39" s="21"/>
      <c r="AE39" s="21"/>
    </row>
    <row r="40" spans="1:34" s="8" customFormat="1" ht="30" customHeight="1">
      <c r="A40" s="92"/>
      <c r="B40" s="95"/>
      <c r="C40" s="84" t="s">
        <v>17</v>
      </c>
      <c r="D40" s="85"/>
      <c r="E40" s="41">
        <f>E34*70+E35*75+E36*25+E37*60+E39*45+E38*150</f>
        <v>0</v>
      </c>
      <c r="F40" s="39"/>
      <c r="G40" s="39"/>
      <c r="H40" s="95"/>
      <c r="I40" s="84" t="s">
        <v>17</v>
      </c>
      <c r="J40" s="85"/>
      <c r="K40" s="41">
        <f>K34*70+K35*75+K36*25+K37*60+K39*45+K38*150</f>
        <v>0</v>
      </c>
      <c r="L40" s="39"/>
      <c r="M40" s="39"/>
      <c r="N40" s="95"/>
      <c r="O40" s="84" t="s">
        <v>17</v>
      </c>
      <c r="P40" s="85"/>
      <c r="Q40" s="41">
        <f>Q34*70+Q35*75+Q36*25+Q37*150+Q39*45</f>
        <v>0</v>
      </c>
      <c r="R40" s="39"/>
      <c r="S40" s="39"/>
      <c r="T40" s="95"/>
      <c r="U40" s="84" t="s">
        <v>17</v>
      </c>
      <c r="V40" s="85"/>
      <c r="W40" s="41">
        <f>W34*70+W35*75+W36*25+W37*60+W39*45</f>
        <v>0</v>
      </c>
      <c r="X40" s="39"/>
      <c r="Y40" s="39"/>
      <c r="Z40" s="95"/>
      <c r="AA40" s="84" t="s">
        <v>17</v>
      </c>
      <c r="AB40" s="85"/>
      <c r="AC40" s="41">
        <f>AC34*70+AC35*75+AC36*25+AC37*60+AC39*45</f>
        <v>0</v>
      </c>
      <c r="AD40" s="39"/>
      <c r="AE40" s="39"/>
    </row>
    <row r="41" spans="1:34" s="8" customFormat="1" ht="47.25" customHeight="1">
      <c r="A41" s="74" t="s">
        <v>18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</row>
    <row r="42" spans="1:34" s="10" customFormat="1" ht="30" customHeight="1">
      <c r="A42" s="76" t="s">
        <v>19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9"/>
      <c r="AE42" s="9"/>
    </row>
    <row r="43" spans="1:34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1"/>
      <c r="R43" s="9"/>
      <c r="S43" s="9"/>
      <c r="T43" s="9"/>
      <c r="U43" s="9"/>
      <c r="V43" s="9"/>
      <c r="W43" s="11"/>
      <c r="X43" s="9"/>
      <c r="Y43" s="9"/>
      <c r="Z43" s="9"/>
      <c r="AA43" s="9"/>
      <c r="AB43" s="9"/>
      <c r="AC43" s="11"/>
      <c r="AD43" s="9"/>
      <c r="AE43" s="9"/>
    </row>
    <row r="44" spans="1:34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  <c r="R44" s="9"/>
      <c r="S44" s="9"/>
      <c r="T44" s="9"/>
      <c r="U44" s="9"/>
      <c r="V44" s="9"/>
      <c r="W44" s="11"/>
      <c r="X44" s="9"/>
      <c r="Y44" s="9"/>
      <c r="Z44" s="9"/>
      <c r="AA44" s="9"/>
      <c r="AB44" s="9"/>
      <c r="AC44" s="11"/>
      <c r="AD44" s="9"/>
      <c r="AE44" s="9"/>
    </row>
    <row r="45" spans="1:34" ht="30" customHeight="1"/>
    <row r="46" spans="1:34" ht="30" customHeight="1"/>
    <row r="47" spans="1:34" ht="30" customHeight="1"/>
  </sheetData>
  <mergeCells count="116">
    <mergeCell ref="U34:V34"/>
    <mergeCell ref="Z34:Z40"/>
    <mergeCell ref="AA34:AB34"/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AF34:AH35"/>
    <mergeCell ref="O35:P35"/>
    <mergeCell ref="U35:V35"/>
    <mergeCell ref="AA35:AB35"/>
    <mergeCell ref="O36:P36"/>
    <mergeCell ref="A34:A40"/>
    <mergeCell ref="B34:B40"/>
    <mergeCell ref="C34:D34"/>
    <mergeCell ref="H34:H40"/>
    <mergeCell ref="I34:J34"/>
    <mergeCell ref="N34:N40"/>
    <mergeCell ref="C35:D35"/>
    <mergeCell ref="I35:J35"/>
    <mergeCell ref="C36:D36"/>
    <mergeCell ref="I36:J36"/>
    <mergeCell ref="U36:V36"/>
    <mergeCell ref="AA36:AB36"/>
    <mergeCell ref="C37:D37"/>
    <mergeCell ref="I37:J37"/>
    <mergeCell ref="O37:P37"/>
    <mergeCell ref="U37:V37"/>
    <mergeCell ref="AA37:AB37"/>
    <mergeCell ref="O34:P34"/>
    <mergeCell ref="T34:T40"/>
    <mergeCell ref="C33:G33"/>
    <mergeCell ref="I33:M33"/>
    <mergeCell ref="O33:S33"/>
    <mergeCell ref="U33:Y33"/>
    <mergeCell ref="AA33:AE33"/>
    <mergeCell ref="AF33:AH33"/>
    <mergeCell ref="A25:A31"/>
    <mergeCell ref="B25:B31"/>
    <mergeCell ref="H25:H31"/>
    <mergeCell ref="N25:N31"/>
    <mergeCell ref="T25:T31"/>
    <mergeCell ref="Z25:Z31"/>
    <mergeCell ref="A23:A24"/>
    <mergeCell ref="B23:B24"/>
    <mergeCell ref="H23:H24"/>
    <mergeCell ref="N23:N24"/>
    <mergeCell ref="T23:T24"/>
    <mergeCell ref="Z23:Z24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14週</vt:lpstr>
      <vt:lpstr>14素週</vt:lpstr>
      <vt:lpstr>15</vt:lpstr>
      <vt:lpstr>16</vt:lpstr>
      <vt:lpstr>'14素週'!Print_Area</vt:lpstr>
      <vt:lpstr>'14週'!Print_Area</vt:lpstr>
      <vt:lpstr>'15'!Print_Area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2023-05-10T05:52:05Z</cp:lastPrinted>
  <dcterms:created xsi:type="dcterms:W3CDTF">2023-01-06T05:54:09Z</dcterms:created>
  <dcterms:modified xsi:type="dcterms:W3CDTF">2023-05-10T06:57:08Z</dcterms:modified>
</cp:coreProperties>
</file>