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1-1確認菜單\"/>
    </mc:Choice>
  </mc:AlternateContent>
  <bookViews>
    <workbookView xWindow="-105" yWindow="-105" windowWidth="23250" windowHeight="12570" tabRatio="822"/>
  </bookViews>
  <sheets>
    <sheet name="11週" sheetId="34" r:id="rId1"/>
    <sheet name="11素週" sheetId="35" r:id="rId2"/>
  </sheets>
  <definedNames>
    <definedName name="_xlnm.Print_Area" localSheetId="1">'11素週'!$A$1:$Y$40</definedName>
    <definedName name="_xlnm.Print_Area" localSheetId="0">'11週'!$A$1:$Y$41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9" i="35" l="1"/>
  <c r="Q39" i="35"/>
  <c r="K39" i="35"/>
  <c r="E39" i="35"/>
  <c r="W39" i="34"/>
  <c r="S29" i="35" l="1"/>
  <c r="S27" i="35"/>
  <c r="M27" i="35"/>
  <c r="M13" i="35"/>
  <c r="M12" i="35"/>
  <c r="S9" i="35"/>
  <c r="Y8" i="35"/>
  <c r="Y7" i="35"/>
  <c r="Z33" i="35" s="1"/>
  <c r="G7" i="35"/>
  <c r="I3" i="35"/>
  <c r="O3" i="35" s="1"/>
  <c r="U3" i="35" s="1"/>
  <c r="H2" i="35"/>
  <c r="N2" i="35" s="1"/>
  <c r="T2" i="35" s="1"/>
  <c r="Q39" i="34"/>
  <c r="K39" i="34"/>
  <c r="E39" i="34"/>
  <c r="S32" i="34"/>
  <c r="G32" i="34"/>
  <c r="Y28" i="34"/>
  <c r="Y25" i="34"/>
  <c r="Y21" i="34"/>
  <c r="Y18" i="34"/>
  <c r="Z33" i="34" s="1"/>
  <c r="H2" i="34"/>
  <c r="N2" i="34" s="1"/>
  <c r="T2" i="34" s="1"/>
</calcChain>
</file>

<file path=xl/sharedStrings.xml><?xml version="1.0" encoding="utf-8"?>
<sst xmlns="http://schemas.openxmlformats.org/spreadsheetml/2006/main" count="503" uniqueCount="199">
  <si>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</si>
  <si>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</si>
  <si>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</si>
  <si>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</si>
  <si>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</si>
  <si>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</si>
  <si>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</si>
  <si>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</si>
  <si>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糙米飯</t>
    <phoneticPr fontId="4" type="noConversion"/>
  </si>
  <si>
    <t>主菜</t>
    <phoneticPr fontId="4" type="noConversion"/>
  </si>
  <si>
    <t>副菜</t>
    <phoneticPr fontId="4" type="noConversion"/>
  </si>
  <si>
    <t>滷雞腿</t>
    <phoneticPr fontId="4" type="noConversion"/>
  </si>
  <si>
    <t>有機蔬菜</t>
  </si>
  <si>
    <t>湯品</t>
    <phoneticPr fontId="4" type="noConversion"/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</si>
  <si>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</si>
  <si>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</si>
  <si>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</si>
  <si>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</si>
  <si>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</si>
  <si>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</si>
  <si>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</si>
  <si>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</si>
  <si>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</si>
  <si>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瓜仔肉餅</t>
    <phoneticPr fontId="4" type="noConversion"/>
  </si>
  <si>
    <t>燕麥飯</t>
    <phoneticPr fontId="4" type="noConversion"/>
  </si>
  <si>
    <t>水果</t>
    <phoneticPr fontId="4" type="noConversion"/>
  </si>
  <si>
    <t>味噌湯</t>
    <phoneticPr fontId="4" type="noConversion"/>
  </si>
  <si>
    <t>義式洋芋</t>
    <phoneticPr fontId="4" type="noConversion"/>
  </si>
  <si>
    <t>高麗菜(QRC)+</t>
  </si>
  <si>
    <t>95 KG</t>
  </si>
  <si>
    <t>永軒公司</t>
  </si>
  <si>
    <t>30 KG</t>
  </si>
  <si>
    <t>20 KG</t>
  </si>
  <si>
    <t>紅蘿蔔(QRC)</t>
  </si>
  <si>
    <t>林太郎</t>
  </si>
  <si>
    <t>12 KG</t>
  </si>
  <si>
    <t>蔥</t>
  </si>
  <si>
    <t>明華菓菜行</t>
  </si>
  <si>
    <t>2 KG</t>
  </si>
  <si>
    <t>安平蔥蒜行</t>
  </si>
  <si>
    <t>正興行</t>
  </si>
  <si>
    <t>1.5 KG</t>
  </si>
  <si>
    <t>乾香菇絲</t>
  </si>
  <si>
    <t>埔豐農場</t>
  </si>
  <si>
    <t>15 KG</t>
  </si>
  <si>
    <t>絞蒜頭</t>
  </si>
  <si>
    <t>東杰蛋品有限公司</t>
  </si>
  <si>
    <t>10 KG</t>
  </si>
  <si>
    <t>8 KG</t>
  </si>
  <si>
    <t>中港興食品有限公司</t>
  </si>
  <si>
    <t>品碩豐食品行</t>
  </si>
  <si>
    <t>6 包</t>
  </si>
  <si>
    <t>5 KG</t>
  </si>
  <si>
    <t>木耳絲(QRC)</t>
  </si>
  <si>
    <t>魏琮霖</t>
  </si>
  <si>
    <t>105 KG</t>
  </si>
  <si>
    <t>廣大利蛋品有限公司</t>
  </si>
  <si>
    <t>涼薯(QRC)</t>
  </si>
  <si>
    <t>宋秀桂</t>
  </si>
  <si>
    <t>和總雜糧行</t>
  </si>
  <si>
    <t>4 包</t>
  </si>
  <si>
    <t>紅棗(0.6K)</t>
  </si>
  <si>
    <t>3 包</t>
  </si>
  <si>
    <t>桂圓干(600g)</t>
  </si>
  <si>
    <t>台糖(25K)</t>
  </si>
  <si>
    <t>日陞食品有限公司</t>
  </si>
  <si>
    <t>2 包</t>
  </si>
  <si>
    <t>枸杞(0.6K)</t>
  </si>
  <si>
    <t>元榮有限公司</t>
  </si>
  <si>
    <t>1 包</t>
  </si>
  <si>
    <t>大骨(切)</t>
    <phoneticPr fontId="4" type="noConversion"/>
  </si>
  <si>
    <t>御圃</t>
  </si>
  <si>
    <t>薑絲</t>
  </si>
  <si>
    <t>140 KG</t>
    <phoneticPr fontId="4" type="noConversion"/>
  </si>
  <si>
    <t>白木耳(0.6K)---先送</t>
    <phoneticPr fontId="4" type="noConversion"/>
  </si>
  <si>
    <t>瘦夾心肉(絞)</t>
    <phoneticPr fontId="4" type="noConversion"/>
  </si>
  <si>
    <t>攪花瓜</t>
    <phoneticPr fontId="4" type="noConversion"/>
  </si>
  <si>
    <t>熟鹹蛋(CAS)(6入)</t>
    <phoneticPr fontId="4" type="noConversion"/>
  </si>
  <si>
    <t>瓜仔干丁</t>
    <phoneticPr fontId="4" type="noConversion"/>
  </si>
  <si>
    <t>津悅</t>
    <phoneticPr fontId="4" type="noConversion"/>
  </si>
  <si>
    <t>豆干丁(非基改)</t>
    <phoneticPr fontId="4" type="noConversion"/>
  </si>
  <si>
    <t>素火腿(1K)</t>
    <phoneticPr fontId="4" type="noConversion"/>
  </si>
  <si>
    <t>佛心</t>
    <phoneticPr fontId="4" type="noConversion"/>
  </si>
  <si>
    <t>毛豆仁(CAS)(1K)</t>
    <phoneticPr fontId="4" type="noConversion"/>
  </si>
  <si>
    <t>和總雜糧行</t>
    <phoneticPr fontId="4" type="noConversion"/>
  </si>
  <si>
    <t>15 KG</t>
    <phoneticPr fontId="4" type="noConversion"/>
  </si>
  <si>
    <t>津悅食品有限公司</t>
  </si>
  <si>
    <t>王淑卿</t>
  </si>
  <si>
    <t>洋蔥(進口)+</t>
  </si>
  <si>
    <t>1 KG</t>
  </si>
  <si>
    <t>薑片</t>
  </si>
  <si>
    <t>6 KG</t>
  </si>
  <si>
    <t>蝦皮</t>
  </si>
  <si>
    <t>青菜</t>
    <phoneticPr fontId="4" type="noConversion"/>
  </si>
  <si>
    <t>冬瓜(青皮)(QRC)</t>
  </si>
  <si>
    <t>林加彬</t>
  </si>
  <si>
    <t>玉米粒(CAS)</t>
    <phoneticPr fontId="4" type="noConversion"/>
  </si>
  <si>
    <t>有機青松菜</t>
    <phoneticPr fontId="4" type="noConversion"/>
  </si>
  <si>
    <t>有機黑葉白菜</t>
    <phoneticPr fontId="4" type="noConversion"/>
  </si>
  <si>
    <t>春之谷</t>
    <phoneticPr fontId="4" type="noConversion"/>
  </si>
  <si>
    <t>杏鮑菇(QRC)</t>
    <phoneticPr fontId="4" type="noConversion"/>
  </si>
  <si>
    <t>廖文經-大發農場</t>
    <phoneticPr fontId="4" type="noConversion"/>
  </si>
  <si>
    <t>瘦夾心肉片</t>
    <phoneticPr fontId="4" type="noConversion"/>
  </si>
  <si>
    <t>源鴻億食品有限公司</t>
  </si>
  <si>
    <t>超秦</t>
  </si>
  <si>
    <t>廖文經-大發農場</t>
  </si>
  <si>
    <t>柴魚(300g)</t>
  </si>
  <si>
    <t>2 罐</t>
  </si>
  <si>
    <t>0.6 KG</t>
  </si>
  <si>
    <t>110 KG</t>
  </si>
  <si>
    <t>鹹鳳梨&lt;定芳&gt;(3K)</t>
  </si>
  <si>
    <t>雞丁(CAS)</t>
    <phoneticPr fontId="4" type="noConversion"/>
  </si>
  <si>
    <t>義大利香料&lt;小磨坊&gt;(120g)</t>
    <phoneticPr fontId="4" type="noConversion"/>
  </si>
  <si>
    <t>板豆腐(非基改)</t>
    <phoneticPr fontId="4" type="noConversion"/>
  </si>
  <si>
    <t>有機小白菜</t>
    <phoneticPr fontId="4" type="noConversion"/>
  </si>
  <si>
    <t>生香菇(QRC)</t>
    <phoneticPr fontId="4" type="noConversion"/>
  </si>
  <si>
    <t>嘉鹿果菜生產合作社</t>
    <phoneticPr fontId="4" type="noConversion"/>
  </si>
  <si>
    <t>庫存</t>
    <phoneticPr fontId="4" type="noConversion"/>
  </si>
  <si>
    <t>嘉鹿</t>
    <phoneticPr fontId="4" type="noConversion"/>
  </si>
  <si>
    <t>統隆企業有限公司</t>
  </si>
  <si>
    <t>2 桶</t>
  </si>
  <si>
    <t>杏鮑菇頭(QRC)</t>
  </si>
  <si>
    <t>全聯社</t>
  </si>
  <si>
    <t>4 罐</t>
  </si>
  <si>
    <t>乾海帶芽(0.6K)</t>
  </si>
  <si>
    <t>4 桶</t>
  </si>
  <si>
    <t>十全特好股份有限公司</t>
  </si>
  <si>
    <t>2 箱</t>
  </si>
  <si>
    <t>滷包(大)(10個)</t>
    <phoneticPr fontId="4" type="noConversion"/>
  </si>
  <si>
    <t>1 箱</t>
  </si>
  <si>
    <t>可果美</t>
    <phoneticPr fontId="4" type="noConversion"/>
  </si>
  <si>
    <t>蕃茄醬(3330gx6桶)</t>
    <phoneticPr fontId="4" type="noConversion"/>
  </si>
  <si>
    <t>滷蘭花干</t>
    <phoneticPr fontId="4" type="noConversion"/>
  </si>
  <si>
    <t>蘭花干(非基改)</t>
    <phoneticPr fontId="4" type="noConversion"/>
  </si>
  <si>
    <t>乳品類(份)</t>
    <phoneticPr fontId="4" type="noConversion"/>
  </si>
  <si>
    <t>茄汁豆包</t>
    <phoneticPr fontId="4" type="noConversion"/>
  </si>
  <si>
    <t>海芽炒蛋</t>
    <phoneticPr fontId="4" type="noConversion"/>
  </si>
  <si>
    <t>客家蘿蔔絲</t>
    <phoneticPr fontId="4" type="noConversion"/>
  </si>
  <si>
    <t>沙茶醬&lt;牛頭牌&gt;(3K)</t>
  </si>
  <si>
    <t>平和果菜生產合作社</t>
  </si>
  <si>
    <t>洗選蛋&lt;東杰&gt;</t>
  </si>
  <si>
    <t>1 桶</t>
  </si>
  <si>
    <t>白蘿蔔(QRC)</t>
  </si>
  <si>
    <t>許原彰</t>
  </si>
  <si>
    <t>馬鈴薯(削皮)(進口)+</t>
  </si>
  <si>
    <t>有機廣島菜</t>
    <phoneticPr fontId="4" type="noConversion"/>
  </si>
  <si>
    <t>桃園市蘆竹區南崁國中111學年第一學期學生午餐食譜設計表  第 11 週</t>
    <phoneticPr fontId="5" type="noConversion"/>
  </si>
  <si>
    <t>燕麥*</t>
    <phoneticPr fontId="4" type="noConversion"/>
  </si>
  <si>
    <t>麻油肉片</t>
  </si>
  <si>
    <t>老薑片</t>
  </si>
  <si>
    <t>攪花瓜&lt;品碩豐&gt;</t>
  </si>
  <si>
    <t>92 KG</t>
  </si>
  <si>
    <t>如記食品有限公司</t>
  </si>
  <si>
    <t>36 KG</t>
  </si>
  <si>
    <t>16 盒</t>
  </si>
  <si>
    <t>紅標米酒(20瓶)&lt;台灣菸酒&gt;</t>
  </si>
  <si>
    <t>臺灣菸酒股份有限公司</t>
  </si>
  <si>
    <t>麻油&lt;福壽&gt;(3L)</t>
  </si>
  <si>
    <t>福壽</t>
  </si>
  <si>
    <t>胡椒粉&lt;老公仔標&gt;(600g)</t>
  </si>
  <si>
    <t>2 盒</t>
  </si>
  <si>
    <t>奶粉&lt;克寧&gt;(2.2K)</t>
  </si>
  <si>
    <t>201 KG</t>
  </si>
  <si>
    <t>大白菜(QRC)+</t>
  </si>
  <si>
    <t>板豆腐(非基改)&lt;中港興&gt;</t>
  </si>
  <si>
    <t>7 大盒</t>
  </si>
  <si>
    <t>味噌&lt;十全&gt;(9K)</t>
  </si>
  <si>
    <t>生豆包(非基改)--1635片</t>
    <phoneticPr fontId="4" type="noConversion"/>
  </si>
  <si>
    <t>豬血糕丁(火鍋丁)(CAS)</t>
    <phoneticPr fontId="4" type="noConversion"/>
  </si>
  <si>
    <t>蔭鳳梨冬瓜雞湯</t>
    <phoneticPr fontId="4" type="noConversion"/>
  </si>
  <si>
    <t>雞腿(CAS)---1610份</t>
    <phoneticPr fontId="4" type="noConversion"/>
  </si>
  <si>
    <t>魚焿湯</t>
    <phoneticPr fontId="4" type="noConversion"/>
  </si>
  <si>
    <t>魚焿(CAS)&lt;源鴻億&gt;</t>
    <phoneticPr fontId="4" type="noConversion"/>
  </si>
  <si>
    <t>桃園市蘆竹區南崁國中111學年第一學期學生午餐食譜設計表  第 11 週   素食</t>
    <phoneticPr fontId="5" type="noConversion"/>
  </si>
  <si>
    <t>薑絲</t>
    <phoneticPr fontId="4" type="noConversion"/>
  </si>
  <si>
    <t>1 箱</t>
    <phoneticPr fontId="4" type="noConversion"/>
  </si>
  <si>
    <t>蔭鳳梨冬瓜湯</t>
    <phoneticPr fontId="4" type="noConversion"/>
  </si>
  <si>
    <t>蔡永溏</t>
    <phoneticPr fontId="4" type="noConversion"/>
  </si>
  <si>
    <t>麻油凍豆腐</t>
    <phoneticPr fontId="4" type="noConversion"/>
  </si>
  <si>
    <t>凍豆腐(非基改)</t>
    <phoneticPr fontId="4" type="noConversion"/>
  </si>
  <si>
    <t>沙茶醬(素食)&lt;&gt;(260g)</t>
    <phoneticPr fontId="4" type="noConversion"/>
  </si>
  <si>
    <t>愛之味</t>
    <phoneticPr fontId="4" type="noConversion"/>
  </si>
  <si>
    <t>素香菇羹</t>
    <phoneticPr fontId="4" type="noConversion"/>
  </si>
  <si>
    <t>香菇肉焿湯</t>
    <phoneticPr fontId="4" type="noConversion"/>
  </si>
  <si>
    <t>8 KG</t>
    <phoneticPr fontId="4" type="noConversion"/>
  </si>
  <si>
    <t>30 KG</t>
    <phoneticPr fontId="4" type="noConversion"/>
  </si>
  <si>
    <t>洗選蛋&lt;東杰&gt;</t>
    <phoneticPr fontId="4" type="noConversion"/>
  </si>
  <si>
    <t>田園四寶</t>
    <phoneticPr fontId="4" type="noConversion"/>
  </si>
  <si>
    <t>10KG</t>
  </si>
  <si>
    <t>45KG</t>
  </si>
  <si>
    <t>馬鈴薯(削皮)(進口)+</t>
    <phoneticPr fontId="4" type="noConversion"/>
  </si>
  <si>
    <t>王淑卿</t>
    <phoneticPr fontId="4" type="noConversion"/>
  </si>
  <si>
    <t>富士鮮品股份有限公司</t>
    <phoneticPr fontId="4" type="noConversion"/>
  </si>
  <si>
    <t>35KG</t>
    <phoneticPr fontId="4" type="noConversion"/>
  </si>
  <si>
    <t>三色粒(CAS)</t>
    <phoneticPr fontId="4" type="noConversion"/>
  </si>
  <si>
    <t>橘子</t>
    <phoneticPr fontId="2" type="noConversion"/>
  </si>
  <si>
    <t>柳丁</t>
    <phoneticPr fontId="2" type="noConversion"/>
  </si>
  <si>
    <t>銀耳桂圓湯</t>
    <phoneticPr fontId="4" type="noConversion"/>
  </si>
  <si>
    <t>營養師:                                                                    午餐秘書:                                                                       主任: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</si>
</sst>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0.0&quot;KG&quot;"/>
    <numFmt numFmtId="183" formatCode="#\ &quot;包&quot;"/>
    <numFmt numFmtId="184" formatCode="#\ &quot;KG&quot;"/>
    <numFmt numFmtId="185" formatCode="#\ &quot;份&quot;"/>
    <numFmt numFmtId="187" formatCode="0;_栀"/>
    <numFmt numFmtId="190" formatCode="#\ &quot;盒&quot;"/>
    <numFmt numFmtId="192" formatCode="#&quot;KG&quot;"/>
    <numFmt numFmtId="194" formatCode="#\ &quot;瓶&quot;"/>
    <numFmt numFmtId="195" formatCode="#&quot; 條&quot;"/>
    <numFmt numFmtId="196" formatCode="#&quot;包&quot;"/>
    <numFmt numFmtId="202" formatCode="#\ &quot;個&quot;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6"/>
      <name val="新細明體"/>
      <family val="1"/>
      <charset val="136"/>
    </font>
    <font>
      <sz val="26"/>
      <name val="新細明體"/>
      <family val="1"/>
      <charset val="136"/>
    </font>
    <font>
      <b/>
      <sz val="26"/>
      <name val="新細明體"/>
      <family val="1"/>
      <charset val="136"/>
      <scheme val="minor"/>
    </font>
    <font>
      <sz val="26"/>
      <name val="新細明體"/>
      <family val="1"/>
      <charset val="136"/>
      <scheme val="minor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12"/>
      <name val="PMingLiu"/>
      <family val="1"/>
      <charset val="136"/>
    </font>
    <font>
      <sz val="26"/>
      <color theme="1"/>
      <name val="新細明體"/>
      <family val="1"/>
      <charset val="136"/>
      <scheme val="minor"/>
    </font>
    <font>
      <sz val="26"/>
      <color rgb="FF000000"/>
      <name val="新細明體"/>
      <family val="1"/>
      <charset val="136"/>
    </font>
    <font>
      <b/>
      <sz val="26"/>
      <color rgb="FF0000FF"/>
      <name val="新細明體"/>
      <family val="1"/>
      <charset val="136"/>
      <scheme val="minor"/>
    </font>
    <font>
      <b/>
      <sz val="25"/>
      <color rgb="FF0000FF"/>
      <name val="新細明體"/>
      <family val="1"/>
      <charset val="136"/>
      <scheme val="minor"/>
    </font>
    <font>
      <sz val="26"/>
      <color rgb="FFFF0000"/>
      <name val="新細明體"/>
      <family val="1"/>
      <charset val="136"/>
      <scheme val="minor"/>
    </font>
    <font>
      <b/>
      <sz val="26"/>
      <color rgb="FFFF0000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sz val="25"/>
      <color rgb="FFFF000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horizontal="left" vertical="center"/>
    </xf>
    <xf numFmtId="0" fontId="16" fillId="0" borderId="0">
      <alignment vertical="center"/>
    </xf>
    <xf numFmtId="0" fontId="23" fillId="0" borderId="0"/>
    <xf numFmtId="0" fontId="2" fillId="0" borderId="0"/>
  </cellStyleXfs>
  <cellXfs count="109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2" fillId="0" borderId="0" xfId="1">
      <alignment vertical="center"/>
    </xf>
    <xf numFmtId="0" fontId="8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13" fillId="0" borderId="0" xfId="0" applyFont="1">
      <alignment vertical="center"/>
    </xf>
    <xf numFmtId="0" fontId="14" fillId="2" borderId="2" xfId="0" applyFont="1" applyFill="1" applyBorder="1">
      <alignment vertical="center"/>
    </xf>
    <xf numFmtId="0" fontId="15" fillId="0" borderId="0" xfId="0" applyFont="1">
      <alignment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20" fillId="0" borderId="0" xfId="1" applyFont="1">
      <alignment vertical="center"/>
    </xf>
    <xf numFmtId="187" fontId="18" fillId="0" borderId="2" xfId="1" applyNumberFormat="1" applyFont="1" applyBorder="1" applyAlignment="1">
      <alignment horizontal="center" vertical="center"/>
    </xf>
    <xf numFmtId="0" fontId="18" fillId="0" borderId="0" xfId="1" applyFont="1">
      <alignment vertical="center"/>
    </xf>
    <xf numFmtId="0" fontId="22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0" fillId="0" borderId="2" xfId="3" applyFont="1" applyBorder="1">
      <alignment horizontal="left" vertical="center"/>
    </xf>
    <xf numFmtId="0" fontId="10" fillId="0" borderId="2" xfId="3" applyFont="1" applyBorder="1" applyAlignment="1">
      <alignment horizontal="right" vertical="center"/>
    </xf>
    <xf numFmtId="0" fontId="24" fillId="0" borderId="2" xfId="3" applyFont="1" applyBorder="1">
      <alignment horizontal="left" vertical="center"/>
    </xf>
    <xf numFmtId="0" fontId="24" fillId="0" borderId="2" xfId="3" applyFont="1" applyBorder="1" applyAlignment="1">
      <alignment horizontal="right" vertical="center"/>
    </xf>
    <xf numFmtId="0" fontId="25" fillId="0" borderId="2" xfId="3" applyFont="1" applyBorder="1" applyAlignment="1">
      <alignment horizontal="right" vertical="center"/>
    </xf>
    <xf numFmtId="0" fontId="8" fillId="4" borderId="2" xfId="0" applyFont="1" applyFill="1" applyBorder="1">
      <alignment vertical="center"/>
    </xf>
    <xf numFmtId="0" fontId="13" fillId="0" borderId="2" xfId="0" applyFont="1" applyBorder="1">
      <alignment vertical="center"/>
    </xf>
    <xf numFmtId="0" fontId="26" fillId="0" borderId="2" xfId="3" applyFont="1" applyBorder="1">
      <alignment horizontal="left" vertical="center"/>
    </xf>
    <xf numFmtId="0" fontId="26" fillId="0" borderId="2" xfId="3" applyFont="1" applyBorder="1" applyAlignment="1">
      <alignment horizontal="right" vertical="center"/>
    </xf>
    <xf numFmtId="0" fontId="27" fillId="0" borderId="2" xfId="0" applyFont="1" applyBorder="1">
      <alignment vertical="center"/>
    </xf>
    <xf numFmtId="0" fontId="28" fillId="0" borderId="2" xfId="3" applyFont="1" applyBorder="1" applyAlignment="1">
      <alignment horizontal="right" vertical="center"/>
    </xf>
    <xf numFmtId="0" fontId="24" fillId="2" borderId="2" xfId="3" applyFont="1" applyFill="1" applyBorder="1">
      <alignment horizontal="left" vertical="center"/>
    </xf>
    <xf numFmtId="0" fontId="24" fillId="2" borderId="2" xfId="3" applyFont="1" applyFill="1" applyBorder="1" applyAlignment="1">
      <alignment horizontal="right" vertical="center"/>
    </xf>
    <xf numFmtId="0" fontId="24" fillId="3" borderId="2" xfId="3" applyFont="1" applyFill="1" applyBorder="1" applyAlignment="1">
      <alignment horizontal="right" vertical="center"/>
    </xf>
    <xf numFmtId="183" fontId="26" fillId="0" borderId="2" xfId="3" applyNumberFormat="1" applyFont="1" applyBorder="1" applyAlignment="1">
      <alignment horizontal="right" vertical="center"/>
    </xf>
    <xf numFmtId="0" fontId="8" fillId="0" borderId="2" xfId="0" applyFont="1" applyBorder="1">
      <alignment vertical="center"/>
    </xf>
    <xf numFmtId="185" fontId="10" fillId="0" borderId="2" xfId="3" applyNumberFormat="1" applyFont="1" applyBorder="1" applyAlignment="1">
      <alignment horizontal="right" vertical="center"/>
    </xf>
    <xf numFmtId="194" fontId="26" fillId="0" borderId="2" xfId="3" applyNumberFormat="1" applyFont="1" applyBorder="1" applyAlignment="1">
      <alignment horizontal="right" vertical="center"/>
    </xf>
    <xf numFmtId="195" fontId="29" fillId="0" borderId="2" xfId="3" applyNumberFormat="1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0" fontId="24" fillId="0" borderId="2" xfId="0" applyFont="1" applyBorder="1">
      <alignment vertical="center"/>
    </xf>
    <xf numFmtId="0" fontId="26" fillId="0" borderId="2" xfId="0" applyFont="1" applyBorder="1" applyAlignment="1">
      <alignment horizontal="right" vertical="center"/>
    </xf>
    <xf numFmtId="1" fontId="26" fillId="0" borderId="2" xfId="0" applyNumberFormat="1" applyFont="1" applyBorder="1">
      <alignment vertical="center"/>
    </xf>
    <xf numFmtId="202" fontId="26" fillId="0" borderId="2" xfId="3" applyNumberFormat="1" applyFont="1" applyBorder="1" applyAlignment="1">
      <alignment horizontal="right" vertical="center"/>
    </xf>
    <xf numFmtId="181" fontId="11" fillId="0" borderId="7" xfId="1" applyNumberFormat="1" applyFont="1" applyBorder="1">
      <alignment vertical="center"/>
    </xf>
    <xf numFmtId="181" fontId="11" fillId="0" borderId="0" xfId="1" applyNumberFormat="1" applyFont="1">
      <alignment vertical="center"/>
    </xf>
    <xf numFmtId="0" fontId="31" fillId="0" borderId="2" xfId="0" applyFont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24" fillId="0" borderId="2" xfId="3" applyFont="1" applyBorder="1" applyAlignment="1">
      <alignment horizontal="center" vertical="center" textRotation="255"/>
    </xf>
    <xf numFmtId="0" fontId="30" fillId="0" borderId="2" xfId="3" applyFont="1" applyBorder="1" applyAlignment="1">
      <alignment horizontal="center" vertical="center" textRotation="255"/>
    </xf>
    <xf numFmtId="181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2" fontId="19" fillId="0" borderId="7" xfId="1" applyNumberFormat="1" applyFont="1" applyBorder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18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top" textRotation="255"/>
    </xf>
    <xf numFmtId="181" fontId="7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2" xfId="1" applyNumberFormat="1" applyFont="1" applyFill="1" applyBorder="1" applyAlignment="1">
      <alignment horizontal="center" vertical="center"/>
    </xf>
    <xf numFmtId="0" fontId="24" fillId="0" borderId="3" xfId="3" applyFont="1" applyBorder="1" applyAlignment="1">
      <alignment horizontal="center" vertical="top" textRotation="255"/>
    </xf>
    <xf numFmtId="0" fontId="24" fillId="0" borderId="4" xfId="3" applyFont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left" vertical="center"/>
    </xf>
    <xf numFmtId="0" fontId="24" fillId="0" borderId="2" xfId="3" applyFont="1" applyBorder="1" applyAlignment="1">
      <alignment horizontal="center" vertical="center" textRotation="255"/>
    </xf>
    <xf numFmtId="0" fontId="24" fillId="0" borderId="2" xfId="0" applyFont="1" applyBorder="1" applyAlignment="1">
      <alignment horizontal="center" vertical="center" textRotation="255"/>
    </xf>
    <xf numFmtId="0" fontId="24" fillId="0" borderId="2" xfId="3" applyFont="1" applyBorder="1" applyAlignment="1">
      <alignment horizontal="center" vertical="top" textRotation="255"/>
    </xf>
    <xf numFmtId="0" fontId="10" fillId="2" borderId="2" xfId="0" applyFont="1" applyFill="1" applyBorder="1" applyAlignment="1">
      <alignment horizontal="right" vertical="center"/>
    </xf>
    <xf numFmtId="0" fontId="30" fillId="0" borderId="2" xfId="3" applyFont="1" applyBorder="1" applyAlignment="1">
      <alignment horizontal="center" vertical="center" textRotation="255"/>
    </xf>
    <xf numFmtId="0" fontId="30" fillId="0" borderId="2" xfId="0" applyFont="1" applyBorder="1" applyAlignment="1">
      <alignment horizontal="center" vertical="center" textRotation="255"/>
    </xf>
    <xf numFmtId="0" fontId="17" fillId="0" borderId="8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30" fillId="0" borderId="3" xfId="3" applyFont="1" applyBorder="1" applyAlignment="1">
      <alignment horizontal="center" vertical="center" textRotation="255"/>
    </xf>
    <xf numFmtId="0" fontId="30" fillId="0" borderId="4" xfId="3" applyFont="1" applyBorder="1" applyAlignment="1">
      <alignment horizontal="center" vertical="center" textRotation="255"/>
    </xf>
    <xf numFmtId="0" fontId="9" fillId="2" borderId="2" xfId="2" applyFont="1" applyFill="1" applyBorder="1" applyAlignment="1">
      <alignment horizontal="center" vertical="center" textRotation="255"/>
    </xf>
    <xf numFmtId="0" fontId="14" fillId="0" borderId="2" xfId="0" applyFont="1" applyBorder="1">
      <alignment vertical="center"/>
    </xf>
    <xf numFmtId="192" fontId="14" fillId="2" borderId="2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196" fontId="14" fillId="2" borderId="2" xfId="0" applyNumberFormat="1" applyFont="1" applyFill="1" applyBorder="1" applyAlignment="1">
      <alignment horizontal="right" vertical="center"/>
    </xf>
    <xf numFmtId="0" fontId="10" fillId="2" borderId="2" xfId="3" applyFont="1" applyFill="1" applyBorder="1" applyAlignment="1">
      <alignment horizontal="center" vertical="center" textRotation="255"/>
    </xf>
    <xf numFmtId="0" fontId="10" fillId="2" borderId="2" xfId="3" applyFont="1" applyFill="1" applyBorder="1">
      <alignment horizontal="left" vertical="center"/>
    </xf>
    <xf numFmtId="0" fontId="10" fillId="2" borderId="2" xfId="3" applyFont="1" applyFill="1" applyBorder="1" applyAlignment="1">
      <alignment horizontal="right" vertical="center"/>
    </xf>
    <xf numFmtId="184" fontId="10" fillId="2" borderId="2" xfId="3" applyNumberFormat="1" applyFont="1" applyFill="1" applyBorder="1" applyAlignment="1">
      <alignment horizontal="right" vertical="center"/>
    </xf>
    <xf numFmtId="0" fontId="10" fillId="2" borderId="3" xfId="3" applyFont="1" applyFill="1" applyBorder="1" applyAlignment="1">
      <alignment horizontal="center" vertical="top" textRotation="255"/>
    </xf>
    <xf numFmtId="0" fontId="10" fillId="2" borderId="4" xfId="3" applyFont="1" applyFill="1" applyBorder="1" applyAlignment="1">
      <alignment horizontal="center" vertical="top" textRotation="255"/>
    </xf>
    <xf numFmtId="0" fontId="8" fillId="5" borderId="2" xfId="0" applyFont="1" applyFill="1" applyBorder="1">
      <alignment vertical="center"/>
    </xf>
    <xf numFmtId="0" fontId="8" fillId="2" borderId="2" xfId="3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183" fontId="10" fillId="2" borderId="2" xfId="3" applyNumberFormat="1" applyFont="1" applyFill="1" applyBorder="1" applyAlignment="1">
      <alignment horizontal="right" vertical="center"/>
    </xf>
    <xf numFmtId="190" fontId="10" fillId="2" borderId="2" xfId="3" applyNumberFormat="1" applyFont="1" applyFill="1" applyBorder="1" applyAlignment="1">
      <alignment horizontal="right" vertical="center"/>
    </xf>
    <xf numFmtId="0" fontId="14" fillId="2" borderId="5" xfId="0" applyFont="1" applyFill="1" applyBorder="1">
      <alignment vertical="center"/>
    </xf>
    <xf numFmtId="0" fontId="14" fillId="0" borderId="2" xfId="0" applyFont="1" applyBorder="1" applyAlignment="1">
      <alignment horizontal="right" vertical="center"/>
    </xf>
    <xf numFmtId="0" fontId="14" fillId="0" borderId="0" xfId="0" applyFont="1">
      <alignment vertical="center"/>
    </xf>
  </cellXfs>
  <cellStyles count="7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="40" zoomScaleNormal="40" zoomScaleSheetLayoutView="50" workbookViewId="0">
      <selection activeCell="AF25" sqref="AF25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61.5" style="3" customWidth="1"/>
    <col min="10" max="10" width="18" style="3" customWidth="1"/>
    <col min="11" max="11" width="20.625" style="19" customWidth="1"/>
    <col min="12" max="12" width="15.625" style="3" hidden="1" customWidth="1"/>
    <col min="13" max="13" width="15.625" style="20" hidden="1" customWidth="1"/>
    <col min="14" max="14" width="8.5" style="3" customWidth="1"/>
    <col min="15" max="15" width="55.25" style="3" customWidth="1"/>
    <col min="16" max="16" width="15.25" style="3" customWidth="1"/>
    <col min="17" max="17" width="20.625" style="19" customWidth="1"/>
    <col min="18" max="19" width="15.625" style="3" hidden="1" customWidth="1"/>
    <col min="20" max="20" width="8.5" style="3" customWidth="1"/>
    <col min="21" max="21" width="66.5" style="3" customWidth="1"/>
    <col min="22" max="22" width="16.5" style="3" customWidth="1"/>
    <col min="23" max="23" width="20.625" style="19" customWidth="1"/>
    <col min="24" max="24" width="14.25" style="3" hidden="1" customWidth="1"/>
    <col min="25" max="25" width="15.625" style="3" hidden="1" customWidth="1"/>
    <col min="26" max="29" width="15.75" style="3" customWidth="1"/>
    <col min="30" max="16384" width="8.875" style="3"/>
  </cols>
  <sheetData>
    <row r="1" spans="1:28" s="1" customFormat="1" ht="83.25" customHeight="1">
      <c r="A1" s="72" t="s">
        <v>146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8" ht="55.15" customHeight="1">
      <c r="A2" s="2" t="s">
        <v>0</v>
      </c>
      <c r="B2" s="73">
        <v>44873</v>
      </c>
      <c r="C2" s="73"/>
      <c r="D2" s="73"/>
      <c r="E2" s="73"/>
      <c r="F2" s="73"/>
      <c r="G2" s="73"/>
      <c r="H2" s="74">
        <f>B2+1</f>
        <v>44874</v>
      </c>
      <c r="I2" s="74"/>
      <c r="J2" s="74"/>
      <c r="K2" s="74"/>
      <c r="L2" s="74"/>
      <c r="M2" s="74"/>
      <c r="N2" s="75">
        <f>H2+1</f>
        <v>44875</v>
      </c>
      <c r="O2" s="75"/>
      <c r="P2" s="75"/>
      <c r="Q2" s="75"/>
      <c r="R2" s="75"/>
      <c r="S2" s="75"/>
      <c r="T2" s="76">
        <f>N2+1</f>
        <v>44876</v>
      </c>
      <c r="U2" s="76"/>
      <c r="V2" s="76"/>
      <c r="W2" s="76"/>
      <c r="X2" s="76"/>
      <c r="Y2" s="76"/>
    </row>
    <row r="3" spans="1:28" ht="36.6" customHeight="1">
      <c r="A3" s="48" t="s">
        <v>1</v>
      </c>
      <c r="B3" s="2"/>
      <c r="C3" s="71">
        <v>1604</v>
      </c>
      <c r="D3" s="71"/>
      <c r="E3" s="71"/>
      <c r="F3" s="4"/>
      <c r="G3" s="4"/>
      <c r="H3" s="2"/>
      <c r="I3" s="71">
        <v>1604</v>
      </c>
      <c r="J3" s="71"/>
      <c r="K3" s="71"/>
      <c r="L3" s="4"/>
      <c r="M3" s="4"/>
      <c r="N3" s="2"/>
      <c r="O3" s="71">
        <v>1604</v>
      </c>
      <c r="P3" s="71"/>
      <c r="Q3" s="71"/>
      <c r="R3" s="4"/>
      <c r="S3" s="4"/>
      <c r="T3" s="2"/>
      <c r="U3" s="71">
        <v>1604</v>
      </c>
      <c r="V3" s="71"/>
      <c r="W3" s="71"/>
      <c r="X3" s="4"/>
      <c r="Y3" s="4"/>
    </row>
    <row r="4" spans="1:28" ht="32.1" customHeight="1">
      <c r="A4" s="48"/>
      <c r="B4" s="2"/>
      <c r="C4" s="52" t="s">
        <v>2</v>
      </c>
      <c r="D4" s="52" t="s">
        <v>3</v>
      </c>
      <c r="E4" s="5" t="s">
        <v>4</v>
      </c>
      <c r="F4" s="53" t="s">
        <v>5</v>
      </c>
      <c r="G4" s="53" t="s">
        <v>6</v>
      </c>
      <c r="H4" s="2"/>
      <c r="I4" s="52" t="s">
        <v>2</v>
      </c>
      <c r="J4" s="52" t="s">
        <v>3</v>
      </c>
      <c r="K4" s="5" t="s">
        <v>4</v>
      </c>
      <c r="L4" s="53" t="s">
        <v>5</v>
      </c>
      <c r="M4" s="53" t="s">
        <v>6</v>
      </c>
      <c r="N4" s="2"/>
      <c r="O4" s="52" t="s">
        <v>2</v>
      </c>
      <c r="P4" s="52" t="s">
        <v>3</v>
      </c>
      <c r="Q4" s="5" t="s">
        <v>4</v>
      </c>
      <c r="R4" s="53" t="s">
        <v>5</v>
      </c>
      <c r="S4" s="53" t="s">
        <v>6</v>
      </c>
      <c r="T4" s="2"/>
      <c r="U4" s="52" t="s">
        <v>2</v>
      </c>
      <c r="V4" s="52" t="s">
        <v>3</v>
      </c>
      <c r="W4" s="5" t="s">
        <v>4</v>
      </c>
      <c r="X4" s="53" t="s">
        <v>5</v>
      </c>
      <c r="Y4" s="53" t="s">
        <v>6</v>
      </c>
      <c r="Z4" s="45"/>
      <c r="AA4" s="46"/>
      <c r="AB4" s="46"/>
    </row>
    <row r="5" spans="1:28" s="6" customFormat="1" ht="36" customHeight="1">
      <c r="A5" s="90" t="s">
        <v>7</v>
      </c>
      <c r="B5" s="70" t="s">
        <v>24</v>
      </c>
      <c r="C5" s="68" t="s">
        <v>147</v>
      </c>
      <c r="D5" s="79" t="s">
        <v>84</v>
      </c>
      <c r="E5" s="83" t="s">
        <v>85</v>
      </c>
      <c r="F5" s="83">
        <v>63</v>
      </c>
      <c r="G5" s="83">
        <v>945</v>
      </c>
      <c r="H5" s="70"/>
      <c r="I5" s="68" t="s">
        <v>8</v>
      </c>
      <c r="J5" s="68"/>
      <c r="K5" s="68"/>
      <c r="L5" s="67"/>
      <c r="M5" s="68"/>
      <c r="N5" s="69"/>
      <c r="O5" s="68" t="s">
        <v>8</v>
      </c>
      <c r="P5" s="68"/>
      <c r="Q5" s="68"/>
      <c r="R5" s="67"/>
      <c r="S5" s="68"/>
      <c r="T5" s="69"/>
      <c r="U5" s="68" t="s">
        <v>8</v>
      </c>
      <c r="V5" s="68"/>
      <c r="W5" s="68"/>
      <c r="X5" s="67"/>
      <c r="Y5" s="68"/>
    </row>
    <row r="6" spans="1:28" s="6" customFormat="1" ht="36" customHeight="1">
      <c r="A6" s="90"/>
      <c r="B6" s="70"/>
      <c r="C6" s="68"/>
      <c r="D6" s="79"/>
      <c r="E6" s="83"/>
      <c r="F6" s="83"/>
      <c r="G6" s="83"/>
      <c r="H6" s="70"/>
      <c r="I6" s="68"/>
      <c r="J6" s="68"/>
      <c r="K6" s="68"/>
      <c r="L6" s="67"/>
      <c r="M6" s="68"/>
      <c r="N6" s="69"/>
      <c r="O6" s="68"/>
      <c r="P6" s="68"/>
      <c r="Q6" s="68"/>
      <c r="R6" s="67"/>
      <c r="S6" s="68"/>
      <c r="T6" s="69"/>
      <c r="U6" s="68"/>
      <c r="V6" s="68"/>
      <c r="W6" s="68"/>
      <c r="X6" s="67"/>
      <c r="Y6" s="68"/>
    </row>
    <row r="7" spans="1:28" s="7" customFormat="1" ht="50.1" customHeight="1">
      <c r="A7" s="84" t="s">
        <v>9</v>
      </c>
      <c r="B7" s="95" t="s">
        <v>135</v>
      </c>
      <c r="C7" s="96" t="s">
        <v>36</v>
      </c>
      <c r="D7" s="96" t="s">
        <v>37</v>
      </c>
      <c r="E7" s="97" t="s">
        <v>38</v>
      </c>
      <c r="F7" s="97">
        <v>202</v>
      </c>
      <c r="G7" s="97">
        <v>404</v>
      </c>
      <c r="H7" s="95" t="s">
        <v>148</v>
      </c>
      <c r="I7" s="96" t="s">
        <v>67</v>
      </c>
      <c r="J7" s="96" t="s">
        <v>68</v>
      </c>
      <c r="K7" s="97" t="s">
        <v>66</v>
      </c>
      <c r="L7" s="97">
        <v>290</v>
      </c>
      <c r="M7" s="97">
        <v>580</v>
      </c>
      <c r="N7" s="95" t="s">
        <v>11</v>
      </c>
      <c r="O7" s="96" t="s">
        <v>90</v>
      </c>
      <c r="P7" s="96" t="s">
        <v>39</v>
      </c>
      <c r="Q7" s="97" t="s">
        <v>41</v>
      </c>
      <c r="R7" s="97">
        <v>100</v>
      </c>
      <c r="S7" s="97">
        <v>150</v>
      </c>
      <c r="T7" s="95" t="s">
        <v>23</v>
      </c>
      <c r="U7" s="96" t="s">
        <v>75</v>
      </c>
      <c r="V7" s="96" t="s">
        <v>30</v>
      </c>
      <c r="W7" s="97" t="s">
        <v>55</v>
      </c>
      <c r="X7" s="97">
        <v>198</v>
      </c>
      <c r="Y7" s="97">
        <v>20790</v>
      </c>
    </row>
    <row r="8" spans="1:28" s="7" customFormat="1" ht="50.1" customHeight="1">
      <c r="A8" s="85"/>
      <c r="B8" s="69"/>
      <c r="C8" s="96" t="s">
        <v>33</v>
      </c>
      <c r="D8" s="96" t="s">
        <v>34</v>
      </c>
      <c r="E8" s="97" t="s">
        <v>184</v>
      </c>
      <c r="F8" s="97">
        <v>55</v>
      </c>
      <c r="G8" s="97">
        <v>440</v>
      </c>
      <c r="H8" s="69"/>
      <c r="I8" s="96" t="s">
        <v>149</v>
      </c>
      <c r="J8" s="96" t="s">
        <v>39</v>
      </c>
      <c r="K8" s="97" t="s">
        <v>38</v>
      </c>
      <c r="L8" s="97">
        <v>100</v>
      </c>
      <c r="M8" s="97">
        <v>200</v>
      </c>
      <c r="N8" s="69"/>
      <c r="O8" s="96" t="s">
        <v>45</v>
      </c>
      <c r="P8" s="96" t="s">
        <v>39</v>
      </c>
      <c r="Q8" s="97" t="s">
        <v>41</v>
      </c>
      <c r="R8" s="97">
        <v>158</v>
      </c>
      <c r="S8" s="97">
        <v>237</v>
      </c>
      <c r="T8" s="69"/>
      <c r="U8" s="96" t="s">
        <v>76</v>
      </c>
      <c r="V8" s="96" t="s">
        <v>50</v>
      </c>
      <c r="W8" s="97" t="s">
        <v>51</v>
      </c>
      <c r="X8" s="97">
        <v>160</v>
      </c>
      <c r="Y8" s="97">
        <v>960</v>
      </c>
    </row>
    <row r="9" spans="1:28" s="7" customFormat="1" ht="50.1" customHeight="1">
      <c r="A9" s="85"/>
      <c r="B9" s="69"/>
      <c r="C9" s="96" t="s">
        <v>88</v>
      </c>
      <c r="D9" s="96" t="s">
        <v>87</v>
      </c>
      <c r="E9" s="97" t="s">
        <v>184</v>
      </c>
      <c r="F9" s="97">
        <v>66</v>
      </c>
      <c r="G9" s="97">
        <v>528</v>
      </c>
      <c r="H9" s="69"/>
      <c r="I9" s="96" t="s">
        <v>102</v>
      </c>
      <c r="J9" s="96" t="s">
        <v>30</v>
      </c>
      <c r="K9" s="97" t="s">
        <v>55</v>
      </c>
      <c r="L9" s="97">
        <v>198</v>
      </c>
      <c r="M9" s="97">
        <v>20790</v>
      </c>
      <c r="N9" s="69"/>
      <c r="O9" s="96" t="s">
        <v>128</v>
      </c>
      <c r="P9" s="96" t="s">
        <v>119</v>
      </c>
      <c r="Q9" s="97" t="s">
        <v>69</v>
      </c>
      <c r="R9" s="97">
        <v>195</v>
      </c>
      <c r="S9" s="97">
        <v>195</v>
      </c>
      <c r="T9" s="69"/>
      <c r="U9" s="96" t="s">
        <v>140</v>
      </c>
      <c r="V9" s="96" t="s">
        <v>46</v>
      </c>
      <c r="W9" s="97" t="s">
        <v>44</v>
      </c>
      <c r="X9" s="97">
        <v>93</v>
      </c>
      <c r="Y9" s="97">
        <v>1395</v>
      </c>
    </row>
    <row r="10" spans="1:28" s="7" customFormat="1" ht="50.1" customHeight="1">
      <c r="A10" s="85"/>
      <c r="B10" s="69"/>
      <c r="C10" s="96" t="s">
        <v>167</v>
      </c>
      <c r="D10" s="96" t="s">
        <v>86</v>
      </c>
      <c r="E10" s="97" t="s">
        <v>151</v>
      </c>
      <c r="F10" s="97">
        <v>208</v>
      </c>
      <c r="G10" s="97">
        <v>19136</v>
      </c>
      <c r="H10" s="69"/>
      <c r="I10" s="96" t="s">
        <v>168</v>
      </c>
      <c r="J10" s="96" t="s">
        <v>152</v>
      </c>
      <c r="K10" s="97" t="s">
        <v>185</v>
      </c>
      <c r="L10" s="97">
        <v>78</v>
      </c>
      <c r="M10" s="97">
        <v>2340</v>
      </c>
      <c r="N10" s="69"/>
      <c r="O10" s="96" t="s">
        <v>170</v>
      </c>
      <c r="P10" s="96" t="s">
        <v>104</v>
      </c>
      <c r="Q10" s="97" t="s">
        <v>162</v>
      </c>
      <c r="R10" s="97">
        <v>175</v>
      </c>
      <c r="S10" s="97">
        <v>35175</v>
      </c>
      <c r="T10" s="69"/>
      <c r="U10" s="96" t="s">
        <v>77</v>
      </c>
      <c r="V10" s="96" t="s">
        <v>56</v>
      </c>
      <c r="W10" s="97" t="s">
        <v>154</v>
      </c>
      <c r="X10" s="97">
        <v>132</v>
      </c>
      <c r="Y10" s="97">
        <v>2112</v>
      </c>
    </row>
    <row r="11" spans="1:28" s="7" customFormat="1" ht="50.1" customHeight="1">
      <c r="A11" s="85"/>
      <c r="B11" s="69"/>
      <c r="C11" s="96" t="s">
        <v>131</v>
      </c>
      <c r="D11" s="96" t="s">
        <v>130</v>
      </c>
      <c r="E11" s="97" t="s">
        <v>175</v>
      </c>
      <c r="F11" s="97">
        <v>1350</v>
      </c>
      <c r="G11" s="97">
        <v>1350</v>
      </c>
      <c r="H11" s="69"/>
      <c r="I11" s="96" t="s">
        <v>28</v>
      </c>
      <c r="J11" s="96" t="s">
        <v>139</v>
      </c>
      <c r="K11" s="97" t="s">
        <v>153</v>
      </c>
      <c r="L11" s="97">
        <v>65</v>
      </c>
      <c r="M11" s="97">
        <v>2340</v>
      </c>
      <c r="N11" s="69"/>
      <c r="O11" s="96"/>
      <c r="P11" s="96"/>
      <c r="Q11" s="97"/>
      <c r="R11" s="97"/>
      <c r="S11" s="97"/>
      <c r="T11" s="69"/>
      <c r="U11" s="96" t="s">
        <v>57</v>
      </c>
      <c r="V11" s="96" t="s">
        <v>58</v>
      </c>
      <c r="W11" s="97" t="s">
        <v>31</v>
      </c>
      <c r="X11" s="97">
        <v>58</v>
      </c>
      <c r="Y11" s="97">
        <v>1740</v>
      </c>
    </row>
    <row r="12" spans="1:28" s="7" customFormat="1" ht="50.1" customHeight="1">
      <c r="A12" s="85"/>
      <c r="B12" s="69"/>
      <c r="C12" s="96"/>
      <c r="D12" s="96"/>
      <c r="E12" s="97"/>
      <c r="F12" s="97"/>
      <c r="G12" s="97"/>
      <c r="H12" s="69"/>
      <c r="I12" s="96" t="s">
        <v>155</v>
      </c>
      <c r="J12" s="96" t="s">
        <v>156</v>
      </c>
      <c r="K12" s="97" t="s">
        <v>129</v>
      </c>
      <c r="L12" s="97">
        <v>610</v>
      </c>
      <c r="M12" s="97">
        <v>610</v>
      </c>
      <c r="N12" s="69"/>
      <c r="O12" s="96"/>
      <c r="P12" s="96"/>
      <c r="Q12" s="97"/>
      <c r="R12" s="97"/>
      <c r="S12" s="97"/>
      <c r="T12" s="69"/>
      <c r="U12" s="96"/>
      <c r="V12" s="96"/>
      <c r="W12" s="97"/>
      <c r="X12" s="97"/>
      <c r="Y12" s="97"/>
    </row>
    <row r="13" spans="1:28" s="7" customFormat="1" ht="50.1" customHeight="1">
      <c r="A13" s="85"/>
      <c r="B13" s="69"/>
      <c r="C13" s="96"/>
      <c r="D13" s="96"/>
      <c r="E13" s="97"/>
      <c r="F13" s="97"/>
      <c r="G13" s="97"/>
      <c r="H13" s="69"/>
      <c r="I13" s="96" t="s">
        <v>157</v>
      </c>
      <c r="J13" s="96" t="s">
        <v>158</v>
      </c>
      <c r="K13" s="97" t="s">
        <v>141</v>
      </c>
      <c r="L13" s="97">
        <v>575</v>
      </c>
      <c r="M13" s="97">
        <v>575</v>
      </c>
      <c r="N13" s="69"/>
      <c r="O13" s="96"/>
      <c r="P13" s="96"/>
      <c r="Q13" s="97"/>
      <c r="R13" s="97"/>
      <c r="S13" s="97"/>
      <c r="T13" s="69"/>
      <c r="U13" s="96"/>
      <c r="V13" s="96"/>
      <c r="W13" s="97"/>
      <c r="X13" s="97"/>
      <c r="Y13" s="97"/>
    </row>
    <row r="14" spans="1:28" s="7" customFormat="1" ht="50.1" customHeight="1">
      <c r="A14" s="85"/>
      <c r="B14" s="69"/>
      <c r="C14" s="96"/>
      <c r="D14" s="96"/>
      <c r="E14" s="97"/>
      <c r="F14" s="97"/>
      <c r="G14" s="97"/>
      <c r="H14" s="69"/>
      <c r="I14" s="96"/>
      <c r="J14" s="96"/>
      <c r="K14" s="97"/>
      <c r="L14" s="97"/>
      <c r="M14" s="97"/>
      <c r="N14" s="69"/>
      <c r="O14" s="96"/>
      <c r="P14" s="96"/>
      <c r="Q14" s="97"/>
      <c r="R14" s="97"/>
      <c r="S14" s="97"/>
      <c r="T14" s="69"/>
      <c r="U14" s="96"/>
      <c r="V14" s="96"/>
      <c r="W14" s="97"/>
      <c r="X14" s="97"/>
      <c r="Y14" s="97"/>
    </row>
    <row r="15" spans="1:28" s="7" customFormat="1" ht="50.1" customHeight="1">
      <c r="A15" s="85"/>
      <c r="B15" s="69"/>
      <c r="C15" s="96"/>
      <c r="D15" s="96"/>
      <c r="E15" s="97"/>
      <c r="F15" s="97"/>
      <c r="G15" s="97"/>
      <c r="H15" s="69"/>
      <c r="I15" s="96"/>
      <c r="J15" s="96"/>
      <c r="K15" s="97"/>
      <c r="L15" s="97"/>
      <c r="M15" s="97"/>
      <c r="N15" s="69"/>
      <c r="O15" s="96"/>
      <c r="P15" s="96"/>
      <c r="Q15" s="97"/>
      <c r="R15" s="97"/>
      <c r="S15" s="97"/>
      <c r="T15" s="69"/>
      <c r="U15" s="96"/>
      <c r="V15" s="96"/>
      <c r="W15" s="97"/>
      <c r="X15" s="97"/>
      <c r="Y15" s="97"/>
    </row>
    <row r="16" spans="1:28" s="7" customFormat="1" ht="50.1" customHeight="1">
      <c r="A16" s="84" t="s">
        <v>10</v>
      </c>
      <c r="B16" s="95" t="s">
        <v>27</v>
      </c>
      <c r="C16" s="96" t="s">
        <v>112</v>
      </c>
      <c r="D16" s="96" t="s">
        <v>59</v>
      </c>
      <c r="E16" s="97" t="s">
        <v>107</v>
      </c>
      <c r="F16" s="97">
        <v>145</v>
      </c>
      <c r="G16" s="97">
        <v>290</v>
      </c>
      <c r="H16" s="95" t="s">
        <v>136</v>
      </c>
      <c r="I16" s="96" t="s">
        <v>36</v>
      </c>
      <c r="J16" s="96" t="s">
        <v>37</v>
      </c>
      <c r="K16" s="97" t="s">
        <v>89</v>
      </c>
      <c r="L16" s="97">
        <v>202</v>
      </c>
      <c r="M16" s="97">
        <v>202</v>
      </c>
      <c r="N16" s="95" t="s">
        <v>187</v>
      </c>
      <c r="O16" s="8" t="s">
        <v>190</v>
      </c>
      <c r="P16" s="8" t="s">
        <v>191</v>
      </c>
      <c r="Q16" s="92">
        <v>60</v>
      </c>
      <c r="R16" s="8">
        <v>78</v>
      </c>
      <c r="S16" s="8">
        <v>4680</v>
      </c>
      <c r="T16" s="95" t="s">
        <v>137</v>
      </c>
      <c r="U16" s="96" t="s">
        <v>159</v>
      </c>
      <c r="V16" s="96" t="s">
        <v>119</v>
      </c>
      <c r="W16" s="97" t="s">
        <v>160</v>
      </c>
      <c r="X16" s="97">
        <v>120</v>
      </c>
      <c r="Y16" s="97">
        <v>240</v>
      </c>
    </row>
    <row r="17" spans="1:25" s="7" customFormat="1" ht="50.1" customHeight="1">
      <c r="A17" s="85"/>
      <c r="B17" s="69"/>
      <c r="C17" s="96" t="s">
        <v>161</v>
      </c>
      <c r="D17" s="96" t="s">
        <v>122</v>
      </c>
      <c r="E17" s="97" t="s">
        <v>123</v>
      </c>
      <c r="F17" s="97">
        <v>789</v>
      </c>
      <c r="G17" s="97">
        <v>3156</v>
      </c>
      <c r="H17" s="69"/>
      <c r="I17" s="96" t="s">
        <v>33</v>
      </c>
      <c r="J17" s="96" t="s">
        <v>34</v>
      </c>
      <c r="K17" s="97" t="s">
        <v>52</v>
      </c>
      <c r="L17" s="97">
        <v>55</v>
      </c>
      <c r="M17" s="97">
        <v>275</v>
      </c>
      <c r="N17" s="69"/>
      <c r="O17" s="8" t="s">
        <v>75</v>
      </c>
      <c r="P17" s="96" t="s">
        <v>30</v>
      </c>
      <c r="Q17" s="93" t="s">
        <v>188</v>
      </c>
      <c r="R17" s="8">
        <v>198</v>
      </c>
      <c r="S17" s="8">
        <v>1980</v>
      </c>
      <c r="T17" s="69"/>
      <c r="U17" s="96" t="s">
        <v>33</v>
      </c>
      <c r="V17" s="96" t="s">
        <v>34</v>
      </c>
      <c r="W17" s="97" t="s">
        <v>44</v>
      </c>
      <c r="X17" s="97">
        <v>55</v>
      </c>
      <c r="Y17" s="97">
        <v>825</v>
      </c>
    </row>
    <row r="18" spans="1:25" s="7" customFormat="1" ht="50.1" customHeight="1">
      <c r="A18" s="85"/>
      <c r="B18" s="69"/>
      <c r="C18" s="96" t="s">
        <v>33</v>
      </c>
      <c r="D18" s="96" t="s">
        <v>34</v>
      </c>
      <c r="E18" s="97" t="s">
        <v>47</v>
      </c>
      <c r="F18" s="97">
        <v>55</v>
      </c>
      <c r="G18" s="97">
        <v>550</v>
      </c>
      <c r="H18" s="69"/>
      <c r="I18" s="96" t="s">
        <v>124</v>
      </c>
      <c r="J18" s="96" t="s">
        <v>40</v>
      </c>
      <c r="K18" s="97" t="s">
        <v>62</v>
      </c>
      <c r="L18" s="97">
        <v>300</v>
      </c>
      <c r="M18" s="97">
        <v>900</v>
      </c>
      <c r="N18" s="69"/>
      <c r="O18" s="8" t="s">
        <v>45</v>
      </c>
      <c r="P18" s="96" t="s">
        <v>39</v>
      </c>
      <c r="Q18" s="97" t="s">
        <v>41</v>
      </c>
      <c r="R18" s="97">
        <v>158</v>
      </c>
      <c r="S18" s="97">
        <v>237</v>
      </c>
      <c r="T18" s="69"/>
      <c r="U18" s="96" t="s">
        <v>75</v>
      </c>
      <c r="V18" s="96" t="s">
        <v>30</v>
      </c>
      <c r="W18" s="98">
        <v>15</v>
      </c>
      <c r="X18" s="97">
        <v>198</v>
      </c>
      <c r="Y18" s="97">
        <f>W18*X18</f>
        <v>2970</v>
      </c>
    </row>
    <row r="19" spans="1:25" s="7" customFormat="1" ht="50.1" customHeight="1">
      <c r="A19" s="85"/>
      <c r="B19" s="69"/>
      <c r="C19" s="96" t="s">
        <v>144</v>
      </c>
      <c r="D19" s="96" t="s">
        <v>87</v>
      </c>
      <c r="E19" s="97" t="s">
        <v>109</v>
      </c>
      <c r="F19" s="97">
        <v>78</v>
      </c>
      <c r="G19" s="97">
        <v>8580</v>
      </c>
      <c r="H19" s="69"/>
      <c r="I19" s="96" t="s">
        <v>140</v>
      </c>
      <c r="J19" s="96" t="s">
        <v>46</v>
      </c>
      <c r="K19" s="97" t="s">
        <v>29</v>
      </c>
      <c r="L19" s="97">
        <v>93</v>
      </c>
      <c r="M19" s="97">
        <v>8835</v>
      </c>
      <c r="N19" s="69"/>
      <c r="O19" s="8" t="s">
        <v>96</v>
      </c>
      <c r="P19" s="8" t="s">
        <v>116</v>
      </c>
      <c r="Q19" s="93" t="s">
        <v>189</v>
      </c>
      <c r="R19" s="8">
        <v>85</v>
      </c>
      <c r="S19" s="8">
        <v>3825</v>
      </c>
      <c r="T19" s="69"/>
      <c r="U19" s="96" t="s">
        <v>92</v>
      </c>
      <c r="V19" s="96" t="s">
        <v>40</v>
      </c>
      <c r="W19" s="97" t="s">
        <v>41</v>
      </c>
      <c r="X19" s="97">
        <v>225</v>
      </c>
      <c r="Y19" s="97">
        <v>338</v>
      </c>
    </row>
    <row r="20" spans="1:25" s="7" customFormat="1" ht="50.1" customHeight="1">
      <c r="A20" s="85"/>
      <c r="B20" s="69"/>
      <c r="C20" s="96" t="s">
        <v>88</v>
      </c>
      <c r="D20" s="96" t="s">
        <v>87</v>
      </c>
      <c r="E20" s="97" t="s">
        <v>32</v>
      </c>
      <c r="F20" s="97">
        <v>66</v>
      </c>
      <c r="G20" s="97">
        <v>1320</v>
      </c>
      <c r="H20" s="69"/>
      <c r="I20" s="96"/>
      <c r="J20" s="96"/>
      <c r="K20" s="97"/>
      <c r="L20" s="97"/>
      <c r="M20" s="97"/>
      <c r="N20" s="69"/>
      <c r="O20" s="8" t="s">
        <v>194</v>
      </c>
      <c r="P20" s="8" t="s">
        <v>192</v>
      </c>
      <c r="Q20" s="94" t="s">
        <v>193</v>
      </c>
      <c r="R20" s="8">
        <v>53</v>
      </c>
      <c r="S20" s="8">
        <v>1855</v>
      </c>
      <c r="T20" s="69"/>
      <c r="U20" s="96" t="s">
        <v>42</v>
      </c>
      <c r="V20" s="96" t="s">
        <v>43</v>
      </c>
      <c r="W20" s="97" t="s">
        <v>41</v>
      </c>
      <c r="X20" s="97">
        <v>1550</v>
      </c>
      <c r="Y20" s="97">
        <v>2325</v>
      </c>
    </row>
    <row r="21" spans="1:25" s="7" customFormat="1" ht="50.1" customHeight="1">
      <c r="A21" s="85"/>
      <c r="B21" s="69"/>
      <c r="C21" s="96" t="s">
        <v>121</v>
      </c>
      <c r="D21" s="96" t="s">
        <v>105</v>
      </c>
      <c r="E21" s="97" t="s">
        <v>44</v>
      </c>
      <c r="F21" s="97">
        <v>108</v>
      </c>
      <c r="G21" s="97">
        <v>1620</v>
      </c>
      <c r="H21" s="69"/>
      <c r="I21" s="96"/>
      <c r="J21" s="96"/>
      <c r="K21" s="97"/>
      <c r="L21" s="97"/>
      <c r="M21" s="97"/>
      <c r="N21" s="69"/>
      <c r="O21" s="96"/>
      <c r="P21" s="96"/>
      <c r="Q21" s="97"/>
      <c r="R21" s="97"/>
      <c r="S21" s="97"/>
      <c r="T21" s="69"/>
      <c r="U21" s="96" t="s">
        <v>142</v>
      </c>
      <c r="V21" s="96" t="s">
        <v>143</v>
      </c>
      <c r="W21" s="98">
        <v>110</v>
      </c>
      <c r="X21" s="97">
        <v>44</v>
      </c>
      <c r="Y21" s="97">
        <f>W21*X21</f>
        <v>4840</v>
      </c>
    </row>
    <row r="22" spans="1:25" s="7" customFormat="1" ht="50.1" customHeight="1">
      <c r="A22" s="88" t="s">
        <v>93</v>
      </c>
      <c r="B22" s="99" t="s">
        <v>12</v>
      </c>
      <c r="C22" s="96" t="s">
        <v>72</v>
      </c>
      <c r="D22" s="96" t="s">
        <v>39</v>
      </c>
      <c r="E22" s="97" t="s">
        <v>41</v>
      </c>
      <c r="F22" s="97">
        <v>100</v>
      </c>
      <c r="G22" s="97">
        <v>150</v>
      </c>
      <c r="H22" s="99" t="s">
        <v>12</v>
      </c>
      <c r="I22" s="96" t="s">
        <v>72</v>
      </c>
      <c r="J22" s="96" t="s">
        <v>39</v>
      </c>
      <c r="K22" s="97" t="s">
        <v>41</v>
      </c>
      <c r="L22" s="97">
        <v>100</v>
      </c>
      <c r="M22" s="97">
        <v>150</v>
      </c>
      <c r="N22" s="99" t="s">
        <v>12</v>
      </c>
      <c r="O22" s="96" t="s">
        <v>72</v>
      </c>
      <c r="P22" s="96" t="s">
        <v>39</v>
      </c>
      <c r="Q22" s="97" t="s">
        <v>41</v>
      </c>
      <c r="R22" s="97">
        <v>100</v>
      </c>
      <c r="S22" s="97">
        <v>150</v>
      </c>
      <c r="T22" s="99" t="s">
        <v>12</v>
      </c>
      <c r="U22" s="96" t="s">
        <v>72</v>
      </c>
      <c r="V22" s="96" t="s">
        <v>39</v>
      </c>
      <c r="W22" s="97" t="s">
        <v>41</v>
      </c>
      <c r="X22" s="97">
        <v>100</v>
      </c>
      <c r="Y22" s="97">
        <v>150</v>
      </c>
    </row>
    <row r="23" spans="1:25" s="7" customFormat="1" ht="50.1" customHeight="1">
      <c r="A23" s="89"/>
      <c r="B23" s="100"/>
      <c r="C23" s="101" t="s">
        <v>97</v>
      </c>
      <c r="D23" s="101" t="s">
        <v>71</v>
      </c>
      <c r="E23" s="102" t="s">
        <v>73</v>
      </c>
      <c r="F23" s="103"/>
      <c r="G23" s="103"/>
      <c r="H23" s="100"/>
      <c r="I23" s="101" t="s">
        <v>114</v>
      </c>
      <c r="J23" s="101" t="s">
        <v>99</v>
      </c>
      <c r="K23" s="102" t="s">
        <v>73</v>
      </c>
      <c r="L23" s="97"/>
      <c r="M23" s="97"/>
      <c r="N23" s="100"/>
      <c r="O23" s="101" t="s">
        <v>145</v>
      </c>
      <c r="P23" s="101" t="s">
        <v>99</v>
      </c>
      <c r="Q23" s="102" t="s">
        <v>73</v>
      </c>
      <c r="R23" s="97"/>
      <c r="S23" s="97"/>
      <c r="T23" s="100"/>
      <c r="U23" s="101" t="s">
        <v>98</v>
      </c>
      <c r="V23" s="101" t="s">
        <v>71</v>
      </c>
      <c r="W23" s="102" t="s">
        <v>73</v>
      </c>
      <c r="X23" s="103"/>
      <c r="Y23" s="103"/>
    </row>
    <row r="24" spans="1:25" s="7" customFormat="1" ht="50.1" customHeight="1">
      <c r="A24" s="84" t="s">
        <v>13</v>
      </c>
      <c r="B24" s="95" t="s">
        <v>26</v>
      </c>
      <c r="C24" s="96" t="s">
        <v>36</v>
      </c>
      <c r="D24" s="96" t="s">
        <v>37</v>
      </c>
      <c r="E24" s="97" t="s">
        <v>108</v>
      </c>
      <c r="F24" s="97">
        <v>202</v>
      </c>
      <c r="G24" s="97">
        <v>121</v>
      </c>
      <c r="H24" s="95" t="s">
        <v>169</v>
      </c>
      <c r="I24" s="96" t="s">
        <v>90</v>
      </c>
      <c r="J24" s="96" t="s">
        <v>39</v>
      </c>
      <c r="K24" s="97" t="s">
        <v>41</v>
      </c>
      <c r="L24" s="97">
        <v>100</v>
      </c>
      <c r="M24" s="97">
        <v>150</v>
      </c>
      <c r="N24" s="95" t="s">
        <v>171</v>
      </c>
      <c r="O24" s="96" t="s">
        <v>163</v>
      </c>
      <c r="P24" s="96" t="s">
        <v>139</v>
      </c>
      <c r="Q24" s="97" t="s">
        <v>31</v>
      </c>
      <c r="R24" s="97">
        <v>87</v>
      </c>
      <c r="S24" s="97">
        <v>2610</v>
      </c>
      <c r="T24" s="95" t="s">
        <v>197</v>
      </c>
      <c r="U24" s="96" t="s">
        <v>61</v>
      </c>
      <c r="V24" s="96" t="s">
        <v>40</v>
      </c>
      <c r="W24" s="97" t="s">
        <v>62</v>
      </c>
      <c r="X24" s="97">
        <v>100</v>
      </c>
      <c r="Y24" s="97">
        <v>300</v>
      </c>
    </row>
    <row r="25" spans="1:25" s="7" customFormat="1" ht="50.1" customHeight="1">
      <c r="A25" s="85"/>
      <c r="B25" s="69"/>
      <c r="C25" s="96" t="s">
        <v>124</v>
      </c>
      <c r="D25" s="96" t="s">
        <v>40</v>
      </c>
      <c r="E25" s="97" t="s">
        <v>66</v>
      </c>
      <c r="F25" s="97">
        <v>300</v>
      </c>
      <c r="G25" s="97">
        <v>600</v>
      </c>
      <c r="H25" s="69"/>
      <c r="I25" s="96" t="s">
        <v>94</v>
      </c>
      <c r="J25" s="96" t="s">
        <v>95</v>
      </c>
      <c r="K25" s="97" t="s">
        <v>31</v>
      </c>
      <c r="L25" s="97">
        <v>30</v>
      </c>
      <c r="M25" s="97">
        <v>900</v>
      </c>
      <c r="N25" s="69"/>
      <c r="O25" s="96" t="s">
        <v>33</v>
      </c>
      <c r="P25" s="96" t="s">
        <v>34</v>
      </c>
      <c r="Q25" s="97" t="s">
        <v>91</v>
      </c>
      <c r="R25" s="97">
        <v>55</v>
      </c>
      <c r="S25" s="97">
        <v>330</v>
      </c>
      <c r="T25" s="69"/>
      <c r="U25" s="96" t="s">
        <v>67</v>
      </c>
      <c r="V25" s="96" t="s">
        <v>68</v>
      </c>
      <c r="W25" s="104">
        <v>2</v>
      </c>
      <c r="X25" s="97">
        <v>290</v>
      </c>
      <c r="Y25" s="97">
        <f>W25*X25</f>
        <v>580</v>
      </c>
    </row>
    <row r="26" spans="1:25" s="7" customFormat="1" ht="50.1" customHeight="1">
      <c r="A26" s="85"/>
      <c r="B26" s="69"/>
      <c r="C26" s="96" t="s">
        <v>106</v>
      </c>
      <c r="D26" s="96" t="s">
        <v>40</v>
      </c>
      <c r="E26" s="97" t="s">
        <v>66</v>
      </c>
      <c r="F26" s="97">
        <v>160</v>
      </c>
      <c r="G26" s="97">
        <v>320</v>
      </c>
      <c r="H26" s="69"/>
      <c r="I26" s="96" t="s">
        <v>110</v>
      </c>
      <c r="J26" s="96" t="s">
        <v>40</v>
      </c>
      <c r="K26" s="97" t="s">
        <v>125</v>
      </c>
      <c r="L26" s="97">
        <v>250</v>
      </c>
      <c r="M26" s="97">
        <v>1000</v>
      </c>
      <c r="N26" s="69"/>
      <c r="O26" s="96" t="s">
        <v>53</v>
      </c>
      <c r="P26" s="96" t="s">
        <v>54</v>
      </c>
      <c r="Q26" s="97" t="s">
        <v>91</v>
      </c>
      <c r="R26" s="97">
        <v>115</v>
      </c>
      <c r="S26" s="97">
        <v>690</v>
      </c>
      <c r="T26" s="69"/>
      <c r="U26" s="96" t="s">
        <v>74</v>
      </c>
      <c r="V26" s="96" t="s">
        <v>59</v>
      </c>
      <c r="W26" s="97" t="s">
        <v>60</v>
      </c>
      <c r="X26" s="97">
        <v>312</v>
      </c>
      <c r="Y26" s="97">
        <v>1248</v>
      </c>
    </row>
    <row r="27" spans="1:25" s="7" customFormat="1" ht="50.1" customHeight="1">
      <c r="A27" s="85"/>
      <c r="B27" s="69"/>
      <c r="C27" s="96" t="s">
        <v>113</v>
      </c>
      <c r="D27" s="96" t="s">
        <v>49</v>
      </c>
      <c r="E27" s="97" t="s">
        <v>165</v>
      </c>
      <c r="F27" s="97">
        <v>220</v>
      </c>
      <c r="G27" s="97">
        <v>1540</v>
      </c>
      <c r="H27" s="69"/>
      <c r="I27" s="96" t="s">
        <v>111</v>
      </c>
      <c r="J27" s="96" t="s">
        <v>104</v>
      </c>
      <c r="K27" s="97" t="s">
        <v>44</v>
      </c>
      <c r="L27" s="97">
        <v>135</v>
      </c>
      <c r="M27" s="97">
        <v>2025</v>
      </c>
      <c r="N27" s="69"/>
      <c r="O27" s="96" t="s">
        <v>70</v>
      </c>
      <c r="P27" s="96" t="s">
        <v>30</v>
      </c>
      <c r="Q27" s="97" t="s">
        <v>48</v>
      </c>
      <c r="R27" s="97">
        <v>55</v>
      </c>
      <c r="S27" s="97">
        <v>440</v>
      </c>
      <c r="T27" s="69"/>
      <c r="U27" s="96" t="s">
        <v>64</v>
      </c>
      <c r="V27" s="96" t="s">
        <v>65</v>
      </c>
      <c r="W27" s="97" t="s">
        <v>66</v>
      </c>
      <c r="X27" s="97">
        <v>885</v>
      </c>
      <c r="Y27" s="97">
        <v>1770</v>
      </c>
    </row>
    <row r="28" spans="1:25" s="7" customFormat="1" ht="50.1" customHeight="1">
      <c r="A28" s="85"/>
      <c r="B28" s="69"/>
      <c r="C28" s="96" t="s">
        <v>166</v>
      </c>
      <c r="D28" s="96" t="s">
        <v>126</v>
      </c>
      <c r="E28" s="97" t="s">
        <v>127</v>
      </c>
      <c r="F28" s="97">
        <v>460</v>
      </c>
      <c r="G28" s="97">
        <v>920</v>
      </c>
      <c r="H28" s="69"/>
      <c r="I28" s="96"/>
      <c r="J28" s="96"/>
      <c r="K28" s="97"/>
      <c r="L28" s="97"/>
      <c r="M28" s="97"/>
      <c r="N28" s="69"/>
      <c r="O28" s="96" t="s">
        <v>106</v>
      </c>
      <c r="P28" s="96" t="s">
        <v>40</v>
      </c>
      <c r="Q28" s="97" t="s">
        <v>66</v>
      </c>
      <c r="R28" s="97">
        <v>160</v>
      </c>
      <c r="S28" s="97">
        <v>320</v>
      </c>
      <c r="T28" s="69"/>
      <c r="U28" s="96" t="s">
        <v>63</v>
      </c>
      <c r="V28" s="96" t="s">
        <v>40</v>
      </c>
      <c r="W28" s="105">
        <v>4</v>
      </c>
      <c r="X28" s="97">
        <v>385</v>
      </c>
      <c r="Y28" s="97">
        <f>W28*X28</f>
        <v>1540</v>
      </c>
    </row>
    <row r="29" spans="1:25" s="7" customFormat="1" ht="50.1" customHeight="1">
      <c r="A29" s="85"/>
      <c r="B29" s="69"/>
      <c r="C29" s="96"/>
      <c r="D29" s="96"/>
      <c r="E29" s="97"/>
      <c r="F29" s="97"/>
      <c r="G29" s="97"/>
      <c r="H29" s="69"/>
      <c r="I29" s="96"/>
      <c r="J29" s="96"/>
      <c r="K29" s="97"/>
      <c r="L29" s="97"/>
      <c r="M29" s="97"/>
      <c r="N29" s="69"/>
      <c r="O29" s="96" t="s">
        <v>138</v>
      </c>
      <c r="P29" s="96" t="s">
        <v>59</v>
      </c>
      <c r="Q29" s="97" t="s">
        <v>120</v>
      </c>
      <c r="R29" s="97">
        <v>575</v>
      </c>
      <c r="S29" s="97">
        <v>1150</v>
      </c>
      <c r="T29" s="69"/>
      <c r="U29" s="96"/>
      <c r="V29" s="96"/>
      <c r="W29" s="97"/>
      <c r="X29" s="97"/>
      <c r="Y29" s="97"/>
    </row>
    <row r="30" spans="1:25" s="7" customFormat="1" ht="50.1" customHeight="1">
      <c r="A30" s="85"/>
      <c r="B30" s="69"/>
      <c r="C30" s="96"/>
      <c r="D30" s="96"/>
      <c r="E30" s="97"/>
      <c r="F30" s="97"/>
      <c r="G30" s="97"/>
      <c r="H30" s="69"/>
      <c r="I30" s="96"/>
      <c r="J30" s="96"/>
      <c r="K30" s="97"/>
      <c r="L30" s="97"/>
      <c r="M30" s="97"/>
      <c r="N30" s="69"/>
      <c r="O30" s="96" t="s">
        <v>186</v>
      </c>
      <c r="P30" s="96" t="s">
        <v>46</v>
      </c>
      <c r="Q30" s="97" t="s">
        <v>47</v>
      </c>
      <c r="R30" s="97">
        <v>93</v>
      </c>
      <c r="S30" s="97">
        <v>930</v>
      </c>
      <c r="T30" s="69"/>
      <c r="U30" s="96"/>
      <c r="V30" s="96"/>
      <c r="W30" s="97"/>
      <c r="X30" s="97"/>
      <c r="Y30" s="97"/>
    </row>
    <row r="31" spans="1:25" s="7" customFormat="1" ht="50.1" customHeight="1">
      <c r="A31" s="85"/>
      <c r="B31" s="69"/>
      <c r="C31" s="96"/>
      <c r="D31" s="96"/>
      <c r="E31" s="97"/>
      <c r="F31" s="97"/>
      <c r="G31" s="97"/>
      <c r="H31" s="69"/>
      <c r="I31" s="96"/>
      <c r="J31" s="96"/>
      <c r="K31" s="97"/>
      <c r="L31" s="97"/>
      <c r="M31" s="97"/>
      <c r="N31" s="69"/>
      <c r="O31" s="96" t="s">
        <v>172</v>
      </c>
      <c r="P31" s="96" t="s">
        <v>103</v>
      </c>
      <c r="Q31" s="97" t="s">
        <v>35</v>
      </c>
      <c r="R31" s="97">
        <v>153</v>
      </c>
      <c r="S31" s="97">
        <v>1836</v>
      </c>
      <c r="T31" s="69"/>
      <c r="U31" s="96"/>
      <c r="V31" s="96"/>
      <c r="W31" s="97"/>
      <c r="X31" s="97"/>
      <c r="Y31" s="97"/>
    </row>
    <row r="32" spans="1:25" s="9" customFormat="1" ht="45" customHeight="1">
      <c r="A32" s="51" t="s">
        <v>25</v>
      </c>
      <c r="B32" s="50" t="s">
        <v>14</v>
      </c>
      <c r="C32" s="21" t="s">
        <v>195</v>
      </c>
      <c r="D32" s="21"/>
      <c r="E32" s="37">
        <v>1628</v>
      </c>
      <c r="F32" s="22">
        <v>11.5</v>
      </c>
      <c r="G32" s="24">
        <f>F32*E32</f>
        <v>18722</v>
      </c>
      <c r="H32" s="50"/>
      <c r="I32" s="23"/>
      <c r="J32" s="23"/>
      <c r="K32" s="24"/>
      <c r="L32" s="24"/>
      <c r="M32" s="24"/>
      <c r="N32" s="50" t="s">
        <v>14</v>
      </c>
      <c r="O32" s="21" t="s">
        <v>196</v>
      </c>
      <c r="P32" s="21"/>
      <c r="Q32" s="37">
        <v>1628</v>
      </c>
      <c r="R32" s="22">
        <v>8</v>
      </c>
      <c r="S32" s="24">
        <f>R32*Q32</f>
        <v>13024</v>
      </c>
      <c r="T32" s="50"/>
      <c r="U32" s="23"/>
      <c r="V32" s="23"/>
      <c r="W32" s="24"/>
      <c r="X32" s="24"/>
      <c r="Y32" s="24"/>
    </row>
    <row r="33" spans="1:28" s="14" customFormat="1" ht="25.35" customHeight="1">
      <c r="A33" s="59" t="s">
        <v>15</v>
      </c>
      <c r="B33" s="62"/>
      <c r="C33" s="55" t="s">
        <v>16</v>
      </c>
      <c r="D33" s="56"/>
      <c r="E33" s="10">
        <v>6.3</v>
      </c>
      <c r="F33" s="11"/>
      <c r="G33" s="11"/>
      <c r="H33" s="62"/>
      <c r="I33" s="55" t="s">
        <v>16</v>
      </c>
      <c r="J33" s="56"/>
      <c r="K33" s="12">
        <v>5.8</v>
      </c>
      <c r="L33" s="13"/>
      <c r="M33" s="13"/>
      <c r="N33" s="62"/>
      <c r="O33" s="55" t="s">
        <v>16</v>
      </c>
      <c r="P33" s="56"/>
      <c r="Q33" s="12">
        <v>6.2</v>
      </c>
      <c r="R33" s="13"/>
      <c r="S33" s="13"/>
      <c r="T33" s="62"/>
      <c r="U33" s="55" t="s">
        <v>16</v>
      </c>
      <c r="V33" s="56"/>
      <c r="W33" s="12">
        <v>6</v>
      </c>
      <c r="X33" s="13"/>
      <c r="Y33" s="13"/>
      <c r="Z33" s="57" t="e">
        <f>#REF!/5/1628</f>
        <v>#REF!</v>
      </c>
      <c r="AA33" s="58"/>
      <c r="AB33" s="58"/>
    </row>
    <row r="34" spans="1:28" s="14" customFormat="1" ht="25.35" customHeight="1">
      <c r="A34" s="60"/>
      <c r="B34" s="63"/>
      <c r="C34" s="55" t="s">
        <v>17</v>
      </c>
      <c r="D34" s="56"/>
      <c r="E34" s="10">
        <v>2.1</v>
      </c>
      <c r="F34" s="11"/>
      <c r="G34" s="11"/>
      <c r="H34" s="63"/>
      <c r="I34" s="55" t="s">
        <v>17</v>
      </c>
      <c r="J34" s="56"/>
      <c r="K34" s="12">
        <v>3.1</v>
      </c>
      <c r="L34" s="13"/>
      <c r="M34" s="13"/>
      <c r="N34" s="63"/>
      <c r="O34" s="55" t="s">
        <v>17</v>
      </c>
      <c r="P34" s="56"/>
      <c r="Q34" s="12">
        <v>2.7</v>
      </c>
      <c r="R34" s="13"/>
      <c r="S34" s="13"/>
      <c r="T34" s="63"/>
      <c r="U34" s="55" t="s">
        <v>17</v>
      </c>
      <c r="V34" s="56"/>
      <c r="W34" s="12">
        <v>2.4</v>
      </c>
      <c r="X34" s="13"/>
      <c r="Y34" s="13"/>
      <c r="Z34" s="57"/>
      <c r="AA34" s="58"/>
      <c r="AB34" s="58"/>
    </row>
    <row r="35" spans="1:28" s="14" customFormat="1" ht="25.35" customHeight="1">
      <c r="A35" s="60"/>
      <c r="B35" s="63"/>
      <c r="C35" s="55" t="s">
        <v>18</v>
      </c>
      <c r="D35" s="56"/>
      <c r="E35" s="10">
        <v>1.2</v>
      </c>
      <c r="F35" s="11"/>
      <c r="G35" s="11"/>
      <c r="H35" s="63"/>
      <c r="I35" s="55" t="s">
        <v>18</v>
      </c>
      <c r="J35" s="56"/>
      <c r="K35" s="12">
        <v>1.3</v>
      </c>
      <c r="L35" s="13"/>
      <c r="M35" s="13"/>
      <c r="N35" s="63"/>
      <c r="O35" s="55" t="s">
        <v>18</v>
      </c>
      <c r="P35" s="56"/>
      <c r="Q35" s="12">
        <v>1.3</v>
      </c>
      <c r="R35" s="13"/>
      <c r="S35" s="13"/>
      <c r="T35" s="63"/>
      <c r="U35" s="55" t="s">
        <v>18</v>
      </c>
      <c r="V35" s="56"/>
      <c r="W35" s="12">
        <v>1.6</v>
      </c>
      <c r="X35" s="13"/>
      <c r="Y35" s="13"/>
    </row>
    <row r="36" spans="1:28" s="14" customFormat="1" ht="25.35" customHeight="1">
      <c r="A36" s="60"/>
      <c r="B36" s="63"/>
      <c r="C36" s="55" t="s">
        <v>19</v>
      </c>
      <c r="D36" s="56"/>
      <c r="E36" s="10">
        <v>1</v>
      </c>
      <c r="F36" s="11"/>
      <c r="G36" s="11"/>
      <c r="H36" s="63"/>
      <c r="I36" s="55" t="s">
        <v>19</v>
      </c>
      <c r="J36" s="56"/>
      <c r="K36" s="12"/>
      <c r="L36" s="13"/>
      <c r="M36" s="13"/>
      <c r="N36" s="63"/>
      <c r="O36" s="55" t="s">
        <v>19</v>
      </c>
      <c r="P36" s="56"/>
      <c r="Q36" s="12">
        <v>1</v>
      </c>
      <c r="R36" s="13"/>
      <c r="S36" s="13"/>
      <c r="T36" s="63"/>
      <c r="U36" s="55" t="s">
        <v>19</v>
      </c>
      <c r="V36" s="56"/>
      <c r="W36" s="12"/>
      <c r="X36" s="13"/>
      <c r="Y36" s="13"/>
    </row>
    <row r="37" spans="1:28" s="14" customFormat="1" ht="25.35" customHeight="1">
      <c r="A37" s="60"/>
      <c r="B37" s="63"/>
      <c r="C37" s="55" t="s">
        <v>134</v>
      </c>
      <c r="D37" s="56"/>
      <c r="E37" s="10">
        <v>0.2</v>
      </c>
      <c r="F37" s="11"/>
      <c r="G37" s="11"/>
      <c r="H37" s="63"/>
      <c r="I37" s="55" t="s">
        <v>134</v>
      </c>
      <c r="J37" s="56"/>
      <c r="K37" s="12"/>
      <c r="L37" s="13"/>
      <c r="M37" s="13"/>
      <c r="N37" s="63"/>
      <c r="O37" s="55" t="s">
        <v>134</v>
      </c>
      <c r="P37" s="56"/>
      <c r="Q37" s="12"/>
      <c r="R37" s="13"/>
      <c r="S37" s="13"/>
      <c r="T37" s="63"/>
      <c r="U37" s="55" t="s">
        <v>134</v>
      </c>
      <c r="V37" s="56"/>
      <c r="W37" s="12"/>
      <c r="X37" s="13"/>
      <c r="Y37" s="13"/>
    </row>
    <row r="38" spans="1:28" s="14" customFormat="1" ht="25.35" customHeight="1">
      <c r="A38" s="60"/>
      <c r="B38" s="63"/>
      <c r="C38" s="55" t="s">
        <v>20</v>
      </c>
      <c r="D38" s="56"/>
      <c r="E38" s="12">
        <v>3</v>
      </c>
      <c r="F38" s="11"/>
      <c r="G38" s="11"/>
      <c r="H38" s="63"/>
      <c r="I38" s="55" t="s">
        <v>20</v>
      </c>
      <c r="J38" s="56"/>
      <c r="K38" s="12">
        <v>3</v>
      </c>
      <c r="L38" s="13"/>
      <c r="M38" s="13"/>
      <c r="N38" s="63"/>
      <c r="O38" s="55" t="s">
        <v>20</v>
      </c>
      <c r="P38" s="56"/>
      <c r="Q38" s="12">
        <v>3</v>
      </c>
      <c r="R38" s="13"/>
      <c r="S38" s="13"/>
      <c r="T38" s="63"/>
      <c r="U38" s="55" t="s">
        <v>20</v>
      </c>
      <c r="V38" s="56"/>
      <c r="W38" s="12">
        <v>2.5</v>
      </c>
      <c r="X38" s="13"/>
      <c r="Y38" s="13"/>
    </row>
    <row r="39" spans="1:28" s="14" customFormat="1" ht="30" customHeight="1">
      <c r="A39" s="61"/>
      <c r="B39" s="64"/>
      <c r="C39" s="55" t="s">
        <v>21</v>
      </c>
      <c r="D39" s="56"/>
      <c r="E39" s="15">
        <f>E33*70+E34*75+E35*25+E36*60+E38*45+E37*150</f>
        <v>853.5</v>
      </c>
      <c r="F39" s="11"/>
      <c r="G39" s="11"/>
      <c r="H39" s="64"/>
      <c r="I39" s="55" t="s">
        <v>21</v>
      </c>
      <c r="J39" s="56"/>
      <c r="K39" s="15">
        <f>K33*70+K34*75+K35*25+K36*150+K38*45</f>
        <v>806</v>
      </c>
      <c r="L39" s="11"/>
      <c r="M39" s="11"/>
      <c r="N39" s="64"/>
      <c r="O39" s="55" t="s">
        <v>21</v>
      </c>
      <c r="P39" s="56"/>
      <c r="Q39" s="15">
        <f>Q33*70+Q34*75+Q35*25+Q36*60+Q38*45</f>
        <v>864</v>
      </c>
      <c r="R39" s="11"/>
      <c r="S39" s="11"/>
      <c r="T39" s="64"/>
      <c r="U39" s="55" t="s">
        <v>21</v>
      </c>
      <c r="V39" s="56"/>
      <c r="W39" s="15">
        <f>W33*70+W34*75+W35*25+W36*60+W38*45+70</f>
        <v>822.5</v>
      </c>
      <c r="X39" s="11"/>
      <c r="Y39" s="11"/>
    </row>
    <row r="40" spans="1:28" s="14" customFormat="1" ht="47.25" customHeight="1">
      <c r="A40" s="86" t="s">
        <v>22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</row>
    <row r="41" spans="1:28" s="17" customFormat="1" ht="30" customHeight="1">
      <c r="A41" s="54" t="s">
        <v>198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16"/>
      <c r="Y41" s="16"/>
    </row>
    <row r="42" spans="1:28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8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</row>
    <row r="43" spans="1:28" ht="30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8"/>
      <c r="L43" s="16"/>
      <c r="M43" s="16"/>
      <c r="N43" s="16"/>
      <c r="O43" s="16"/>
      <c r="P43" s="16"/>
      <c r="Q43" s="18"/>
      <c r="R43" s="16"/>
      <c r="S43" s="16"/>
      <c r="T43" s="16"/>
      <c r="U43" s="16"/>
      <c r="V43" s="16"/>
      <c r="W43" s="18"/>
      <c r="X43" s="16"/>
      <c r="Y43" s="16"/>
    </row>
    <row r="44" spans="1:28" ht="30" customHeight="1"/>
    <row r="45" spans="1:28" ht="30" customHeight="1"/>
    <row r="46" spans="1:28" ht="30" customHeight="1"/>
  </sheetData>
  <mergeCells count="90">
    <mergeCell ref="F5:F6"/>
    <mergeCell ref="A1:Y1"/>
    <mergeCell ref="B2:G2"/>
    <mergeCell ref="H2:M2"/>
    <mergeCell ref="N2:S2"/>
    <mergeCell ref="T2:Y2"/>
    <mergeCell ref="C3:E3"/>
    <mergeCell ref="I3:K3"/>
    <mergeCell ref="O3:Q3"/>
    <mergeCell ref="U3:W3"/>
    <mergeCell ref="A5:A6"/>
    <mergeCell ref="B5:B6"/>
    <mergeCell ref="C5:C6"/>
    <mergeCell ref="D5:D6"/>
    <mergeCell ref="E5:E6"/>
    <mergeCell ref="Q5:Q6"/>
    <mergeCell ref="R5:R6"/>
    <mergeCell ref="G5:G6"/>
    <mergeCell ref="H5:H6"/>
    <mergeCell ref="I5:I6"/>
    <mergeCell ref="J5:J6"/>
    <mergeCell ref="K5:K6"/>
    <mergeCell ref="L5:L6"/>
    <mergeCell ref="Y5:Y6"/>
    <mergeCell ref="A7:A15"/>
    <mergeCell ref="B7:B15"/>
    <mergeCell ref="H7:H15"/>
    <mergeCell ref="N7:N15"/>
    <mergeCell ref="T7:T15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A22:A23"/>
    <mergeCell ref="B22:B23"/>
    <mergeCell ref="H22:H23"/>
    <mergeCell ref="N22:N23"/>
    <mergeCell ref="T22:T23"/>
    <mergeCell ref="A16:A21"/>
    <mergeCell ref="B16:B21"/>
    <mergeCell ref="H16:H21"/>
    <mergeCell ref="N16:N21"/>
    <mergeCell ref="T16:T21"/>
    <mergeCell ref="A24:A31"/>
    <mergeCell ref="B24:B31"/>
    <mergeCell ref="H24:H31"/>
    <mergeCell ref="N24:N31"/>
    <mergeCell ref="T24:T31"/>
    <mergeCell ref="A33:A39"/>
    <mergeCell ref="B33:B39"/>
    <mergeCell ref="C33:D33"/>
    <mergeCell ref="H33:H39"/>
    <mergeCell ref="I33:J33"/>
    <mergeCell ref="N33:N39"/>
    <mergeCell ref="O33:P33"/>
    <mergeCell ref="T33:T39"/>
    <mergeCell ref="U33:V33"/>
    <mergeCell ref="Z33:AB34"/>
    <mergeCell ref="C34:D34"/>
    <mergeCell ref="I34:J34"/>
    <mergeCell ref="O34:P34"/>
    <mergeCell ref="U34:V34"/>
    <mergeCell ref="C35:D35"/>
    <mergeCell ref="I35:J35"/>
    <mergeCell ref="O35:P35"/>
    <mergeCell ref="U35:V35"/>
    <mergeCell ref="C36:D36"/>
    <mergeCell ref="I36:J36"/>
    <mergeCell ref="O36:P36"/>
    <mergeCell ref="U36:V36"/>
    <mergeCell ref="A41:W41"/>
    <mergeCell ref="C37:D37"/>
    <mergeCell ref="I37:J37"/>
    <mergeCell ref="O37:P37"/>
    <mergeCell ref="U37:V37"/>
    <mergeCell ref="C38:D38"/>
    <mergeCell ref="I38:J38"/>
    <mergeCell ref="O38:P38"/>
    <mergeCell ref="U38:V38"/>
    <mergeCell ref="C39:D39"/>
    <mergeCell ref="I39:J39"/>
    <mergeCell ref="O39:P39"/>
    <mergeCell ref="U39:V39"/>
    <mergeCell ref="A40:Y40"/>
  </mergeCells>
  <phoneticPr fontId="4" type="noConversion"/>
  <printOptions horizontalCentered="1" verticalCentered="1"/>
  <pageMargins left="0" right="0" top="0" bottom="0" header="0.23622047244094491" footer="0"/>
  <pageSetup paperSize="9" scale="3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="40" zoomScaleNormal="40" zoomScaleSheetLayoutView="50" workbookViewId="0">
      <selection activeCell="AI12" sqref="AI12"/>
    </sheetView>
  </sheetViews>
  <sheetFormatPr defaultColWidth="8.875" defaultRowHeight="4.9000000000000004" customHeight="1"/>
  <cols>
    <col min="1" max="1" width="7" style="3" customWidth="1"/>
    <col min="2" max="2" width="8.5" style="3" customWidth="1"/>
    <col min="3" max="3" width="53.625" style="3" customWidth="1"/>
    <col min="4" max="4" width="16.5" style="3" customWidth="1"/>
    <col min="5" max="5" width="20.625" style="3" customWidth="1"/>
    <col min="6" max="6" width="19.5" style="3" hidden="1" customWidth="1"/>
    <col min="7" max="7" width="15.25" style="3" hidden="1" customWidth="1"/>
    <col min="8" max="8" width="8.5" style="3" customWidth="1"/>
    <col min="9" max="9" width="61.5" style="3" customWidth="1"/>
    <col min="10" max="10" width="18" style="3" customWidth="1"/>
    <col min="11" max="11" width="20.625" style="19" customWidth="1"/>
    <col min="12" max="12" width="15.625" style="3" hidden="1" customWidth="1"/>
    <col min="13" max="13" width="15.625" style="20" hidden="1" customWidth="1"/>
    <col min="14" max="14" width="8.5" style="3" customWidth="1"/>
    <col min="15" max="15" width="55.25" style="3" customWidth="1"/>
    <col min="16" max="16" width="15.25" style="3" customWidth="1"/>
    <col min="17" max="17" width="20.625" style="19" customWidth="1"/>
    <col min="18" max="19" width="15.625" style="3" hidden="1" customWidth="1"/>
    <col min="20" max="20" width="8.5" style="3" customWidth="1"/>
    <col min="21" max="21" width="66.5" style="3" customWidth="1"/>
    <col min="22" max="22" width="16.5" style="3" customWidth="1"/>
    <col min="23" max="23" width="20.625" style="19" customWidth="1"/>
    <col min="24" max="24" width="14.25" style="3" hidden="1" customWidth="1"/>
    <col min="25" max="25" width="15.625" style="3" hidden="1" customWidth="1"/>
    <col min="26" max="26" width="15.75" style="3" customWidth="1"/>
    <col min="27" max="16384" width="8.875" style="3"/>
  </cols>
  <sheetData>
    <row r="1" spans="1:26" s="1" customFormat="1" ht="83.25" customHeight="1">
      <c r="A1" s="72" t="s">
        <v>173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</row>
    <row r="2" spans="1:26" ht="55.15" customHeight="1">
      <c r="A2" s="2" t="s">
        <v>0</v>
      </c>
      <c r="B2" s="73">
        <v>44873</v>
      </c>
      <c r="C2" s="73"/>
      <c r="D2" s="73"/>
      <c r="E2" s="73"/>
      <c r="F2" s="73"/>
      <c r="G2" s="73"/>
      <c r="H2" s="74">
        <f>B2+1</f>
        <v>44874</v>
      </c>
      <c r="I2" s="74"/>
      <c r="J2" s="74"/>
      <c r="K2" s="74"/>
      <c r="L2" s="74"/>
      <c r="M2" s="74"/>
      <c r="N2" s="75">
        <f>H2+1</f>
        <v>44875</v>
      </c>
      <c r="O2" s="75"/>
      <c r="P2" s="75"/>
      <c r="Q2" s="75"/>
      <c r="R2" s="75"/>
      <c r="S2" s="75"/>
      <c r="T2" s="76">
        <f>N2+1</f>
        <v>44876</v>
      </c>
      <c r="U2" s="76"/>
      <c r="V2" s="76"/>
      <c r="W2" s="76"/>
      <c r="X2" s="76"/>
      <c r="Y2" s="76"/>
    </row>
    <row r="3" spans="1:26" ht="36.6" customHeight="1">
      <c r="A3" s="48" t="s">
        <v>1</v>
      </c>
      <c r="B3" s="2"/>
      <c r="C3" s="71">
        <v>24</v>
      </c>
      <c r="D3" s="71"/>
      <c r="E3" s="71"/>
      <c r="F3" s="4"/>
      <c r="G3" s="4"/>
      <c r="H3" s="2"/>
      <c r="I3" s="71">
        <f>C3</f>
        <v>24</v>
      </c>
      <c r="J3" s="71"/>
      <c r="K3" s="71"/>
      <c r="L3" s="4"/>
      <c r="M3" s="4"/>
      <c r="N3" s="2"/>
      <c r="O3" s="71">
        <f>I3</f>
        <v>24</v>
      </c>
      <c r="P3" s="71"/>
      <c r="Q3" s="71"/>
      <c r="R3" s="4"/>
      <c r="S3" s="4"/>
      <c r="T3" s="2"/>
      <c r="U3" s="71">
        <f>O3</f>
        <v>24</v>
      </c>
      <c r="V3" s="71"/>
      <c r="W3" s="71"/>
      <c r="X3" s="4"/>
      <c r="Y3" s="4"/>
    </row>
    <row r="4" spans="1:26" ht="32.1" customHeight="1">
      <c r="A4" s="48"/>
      <c r="B4" s="2"/>
      <c r="C4" s="49" t="s">
        <v>2</v>
      </c>
      <c r="D4" s="49" t="s">
        <v>3</v>
      </c>
      <c r="E4" s="5" t="s">
        <v>4</v>
      </c>
      <c r="F4" s="48" t="s">
        <v>5</v>
      </c>
      <c r="G4" s="48" t="s">
        <v>6</v>
      </c>
      <c r="H4" s="2"/>
      <c r="I4" s="49" t="s">
        <v>2</v>
      </c>
      <c r="J4" s="49" t="s">
        <v>3</v>
      </c>
      <c r="K4" s="5" t="s">
        <v>4</v>
      </c>
      <c r="L4" s="48" t="s">
        <v>5</v>
      </c>
      <c r="M4" s="48" t="s">
        <v>6</v>
      </c>
      <c r="N4" s="2"/>
      <c r="O4" s="49" t="s">
        <v>2</v>
      </c>
      <c r="P4" s="49" t="s">
        <v>3</v>
      </c>
      <c r="Q4" s="5" t="s">
        <v>4</v>
      </c>
      <c r="R4" s="48" t="s">
        <v>5</v>
      </c>
      <c r="S4" s="48" t="s">
        <v>6</v>
      </c>
      <c r="T4" s="2"/>
      <c r="U4" s="49" t="s">
        <v>2</v>
      </c>
      <c r="V4" s="49" t="s">
        <v>3</v>
      </c>
      <c r="W4" s="5" t="s">
        <v>4</v>
      </c>
      <c r="X4" s="48" t="s">
        <v>5</v>
      </c>
      <c r="Y4" s="48" t="s">
        <v>6</v>
      </c>
      <c r="Z4" s="45"/>
    </row>
    <row r="5" spans="1:26" s="6" customFormat="1" ht="36" customHeight="1">
      <c r="A5" s="90" t="s">
        <v>7</v>
      </c>
      <c r="B5" s="70" t="s">
        <v>24</v>
      </c>
      <c r="C5" s="68" t="s">
        <v>147</v>
      </c>
      <c r="D5" s="79" t="s">
        <v>84</v>
      </c>
      <c r="E5" s="83"/>
      <c r="F5" s="83"/>
      <c r="G5" s="83"/>
      <c r="H5" s="70"/>
      <c r="I5" s="68" t="s">
        <v>8</v>
      </c>
      <c r="J5" s="68"/>
      <c r="K5" s="68"/>
      <c r="L5" s="67"/>
      <c r="M5" s="68"/>
      <c r="N5" s="69"/>
      <c r="O5" s="68"/>
      <c r="P5" s="68"/>
      <c r="Q5" s="68"/>
      <c r="R5" s="67"/>
      <c r="S5" s="68"/>
      <c r="T5" s="69"/>
      <c r="U5" s="68" t="s">
        <v>8</v>
      </c>
      <c r="V5" s="68"/>
      <c r="W5" s="68"/>
      <c r="X5" s="67"/>
      <c r="Y5" s="68"/>
    </row>
    <row r="6" spans="1:26" s="6" customFormat="1" ht="36" customHeight="1">
      <c r="A6" s="90"/>
      <c r="B6" s="70"/>
      <c r="C6" s="68"/>
      <c r="D6" s="79"/>
      <c r="E6" s="83"/>
      <c r="F6" s="83"/>
      <c r="G6" s="83"/>
      <c r="H6" s="70"/>
      <c r="I6" s="68"/>
      <c r="J6" s="68"/>
      <c r="K6" s="68"/>
      <c r="L6" s="67"/>
      <c r="M6" s="68"/>
      <c r="N6" s="69"/>
      <c r="O6" s="68"/>
      <c r="P6" s="68"/>
      <c r="Q6" s="68"/>
      <c r="R6" s="67"/>
      <c r="S6" s="68"/>
      <c r="T6" s="69"/>
      <c r="U6" s="68"/>
      <c r="V6" s="68"/>
      <c r="W6" s="68"/>
      <c r="X6" s="67"/>
      <c r="Y6" s="68"/>
    </row>
    <row r="7" spans="1:26" s="7" customFormat="1" ht="50.1" customHeight="1">
      <c r="A7" s="84" t="s">
        <v>9</v>
      </c>
      <c r="B7" s="80" t="s">
        <v>135</v>
      </c>
      <c r="C7" s="40" t="s">
        <v>174</v>
      </c>
      <c r="D7" s="41" t="s">
        <v>39</v>
      </c>
      <c r="E7" s="42">
        <v>0.1</v>
      </c>
      <c r="F7" s="40">
        <v>100</v>
      </c>
      <c r="G7" s="40">
        <f>E7*F7</f>
        <v>10</v>
      </c>
      <c r="H7" s="80" t="s">
        <v>178</v>
      </c>
      <c r="I7" s="23" t="s">
        <v>67</v>
      </c>
      <c r="J7" s="23" t="s">
        <v>68</v>
      </c>
      <c r="K7" s="24"/>
      <c r="L7" s="24"/>
      <c r="M7" s="24"/>
      <c r="N7" s="80" t="s">
        <v>132</v>
      </c>
      <c r="O7" s="23" t="s">
        <v>90</v>
      </c>
      <c r="P7" s="23" t="s">
        <v>39</v>
      </c>
      <c r="Q7" s="24"/>
      <c r="R7" s="24"/>
      <c r="S7" s="24"/>
      <c r="T7" s="80" t="s">
        <v>78</v>
      </c>
      <c r="U7" s="28" t="s">
        <v>80</v>
      </c>
      <c r="V7" s="28" t="s">
        <v>79</v>
      </c>
      <c r="W7" s="29">
        <v>1.8</v>
      </c>
      <c r="X7" s="29">
        <v>90</v>
      </c>
      <c r="Y7" s="29">
        <f>X7*W7</f>
        <v>162</v>
      </c>
    </row>
    <row r="8" spans="1:26" s="7" customFormat="1" ht="50.1" customHeight="1">
      <c r="A8" s="85"/>
      <c r="B8" s="81"/>
      <c r="C8" s="23" t="s">
        <v>33</v>
      </c>
      <c r="D8" s="23" t="s">
        <v>34</v>
      </c>
      <c r="E8" s="24"/>
      <c r="F8" s="24"/>
      <c r="G8" s="24"/>
      <c r="H8" s="81"/>
      <c r="I8" s="23" t="s">
        <v>149</v>
      </c>
      <c r="J8" s="23" t="s">
        <v>39</v>
      </c>
      <c r="K8" s="24"/>
      <c r="L8" s="24"/>
      <c r="M8" s="24"/>
      <c r="N8" s="81"/>
      <c r="O8" s="23" t="s">
        <v>128</v>
      </c>
      <c r="P8" s="23" t="s">
        <v>119</v>
      </c>
      <c r="Q8" s="24"/>
      <c r="R8" s="24"/>
      <c r="S8" s="24"/>
      <c r="T8" s="81"/>
      <c r="U8" s="28" t="s">
        <v>83</v>
      </c>
      <c r="V8" s="28" t="s">
        <v>118</v>
      </c>
      <c r="W8" s="35">
        <v>1</v>
      </c>
      <c r="X8" s="29">
        <v>140</v>
      </c>
      <c r="Y8" s="29">
        <f>X8*W8</f>
        <v>140</v>
      </c>
    </row>
    <row r="9" spans="1:26" s="7" customFormat="1" ht="50.1" customHeight="1">
      <c r="A9" s="85"/>
      <c r="B9" s="81"/>
      <c r="C9" s="23" t="s">
        <v>167</v>
      </c>
      <c r="D9" s="23" t="s">
        <v>86</v>
      </c>
      <c r="E9" s="24"/>
      <c r="F9" s="24"/>
      <c r="G9" s="24"/>
      <c r="H9" s="81"/>
      <c r="I9" s="23" t="s">
        <v>28</v>
      </c>
      <c r="J9" s="23" t="s">
        <v>139</v>
      </c>
      <c r="K9" s="24"/>
      <c r="L9" s="24"/>
      <c r="M9" s="24"/>
      <c r="N9" s="81"/>
      <c r="O9" s="28" t="s">
        <v>133</v>
      </c>
      <c r="P9" s="30" t="s">
        <v>79</v>
      </c>
      <c r="Q9" s="44">
        <v>26</v>
      </c>
      <c r="R9" s="29">
        <v>15</v>
      </c>
      <c r="S9" s="40">
        <f>Q9*R9</f>
        <v>390</v>
      </c>
      <c r="T9" s="81"/>
      <c r="U9" s="23" t="s">
        <v>150</v>
      </c>
      <c r="V9" s="23" t="s">
        <v>50</v>
      </c>
      <c r="W9" s="24"/>
      <c r="X9" s="24"/>
      <c r="Y9" s="24"/>
    </row>
    <row r="10" spans="1:26" s="7" customFormat="1" ht="50.1" customHeight="1">
      <c r="A10" s="85"/>
      <c r="B10" s="81"/>
      <c r="C10" s="23" t="s">
        <v>131</v>
      </c>
      <c r="D10" s="23" t="s">
        <v>130</v>
      </c>
      <c r="E10" s="24"/>
      <c r="F10" s="24"/>
      <c r="G10" s="24"/>
      <c r="H10" s="81"/>
      <c r="I10" s="23" t="s">
        <v>155</v>
      </c>
      <c r="J10" s="23" t="s">
        <v>156</v>
      </c>
      <c r="K10" s="24"/>
      <c r="L10" s="24"/>
      <c r="M10" s="24"/>
      <c r="N10" s="81"/>
      <c r="O10" s="23"/>
      <c r="P10" s="23"/>
      <c r="Q10" s="24"/>
      <c r="R10" s="24"/>
      <c r="S10" s="24"/>
      <c r="T10" s="81"/>
      <c r="U10" s="23" t="s">
        <v>57</v>
      </c>
      <c r="V10" s="23" t="s">
        <v>58</v>
      </c>
      <c r="W10" s="24"/>
      <c r="X10" s="24"/>
      <c r="Y10" s="24"/>
    </row>
    <row r="11" spans="1:26" s="7" customFormat="1" ht="50.1" customHeight="1">
      <c r="A11" s="85"/>
      <c r="B11" s="81"/>
      <c r="C11" s="23"/>
      <c r="D11" s="23"/>
      <c r="E11" s="24"/>
      <c r="F11" s="24"/>
      <c r="G11" s="24"/>
      <c r="H11" s="81"/>
      <c r="I11" s="23" t="s">
        <v>157</v>
      </c>
      <c r="J11" s="23" t="s">
        <v>158</v>
      </c>
      <c r="K11" s="24"/>
      <c r="L11" s="24"/>
      <c r="M11" s="24"/>
      <c r="N11" s="81"/>
      <c r="O11" s="23"/>
      <c r="P11" s="23"/>
      <c r="Q11" s="24"/>
      <c r="R11" s="24"/>
      <c r="S11" s="24"/>
      <c r="T11" s="81"/>
      <c r="U11" s="23"/>
      <c r="V11" s="23"/>
      <c r="W11" s="24"/>
      <c r="X11" s="24"/>
      <c r="Y11" s="24"/>
    </row>
    <row r="12" spans="1:26" s="7" customFormat="1" ht="50.1" customHeight="1">
      <c r="A12" s="85"/>
      <c r="B12" s="81"/>
      <c r="C12" s="23"/>
      <c r="D12" s="23"/>
      <c r="E12" s="24"/>
      <c r="F12" s="24"/>
      <c r="G12" s="24"/>
      <c r="H12" s="81"/>
      <c r="I12" s="30" t="s">
        <v>179</v>
      </c>
      <c r="J12" s="30" t="s">
        <v>79</v>
      </c>
      <c r="K12" s="30">
        <v>1.2</v>
      </c>
      <c r="L12" s="30">
        <v>88</v>
      </c>
      <c r="M12" s="43">
        <f>K12*L12</f>
        <v>105.6</v>
      </c>
      <c r="N12" s="81"/>
      <c r="O12" s="28"/>
      <c r="P12" s="28"/>
      <c r="Q12" s="39"/>
      <c r="R12" s="29"/>
      <c r="S12" s="40"/>
      <c r="T12" s="81"/>
      <c r="U12" s="23"/>
      <c r="V12" s="23"/>
      <c r="W12" s="24"/>
      <c r="X12" s="24"/>
      <c r="Y12" s="24"/>
    </row>
    <row r="13" spans="1:26" s="7" customFormat="1" ht="50.1" customHeight="1">
      <c r="A13" s="85"/>
      <c r="B13" s="81"/>
      <c r="C13" s="23"/>
      <c r="D13" s="23"/>
      <c r="E13" s="24"/>
      <c r="F13" s="24"/>
      <c r="G13" s="24"/>
      <c r="H13" s="81"/>
      <c r="I13" s="30" t="s">
        <v>100</v>
      </c>
      <c r="J13" s="30" t="s">
        <v>101</v>
      </c>
      <c r="K13" s="30">
        <v>0.3</v>
      </c>
      <c r="L13" s="30">
        <v>135</v>
      </c>
      <c r="M13" s="43">
        <f>K13*L13</f>
        <v>40.5</v>
      </c>
      <c r="N13" s="81"/>
      <c r="O13" s="27"/>
      <c r="P13" s="27"/>
      <c r="Q13" s="27"/>
      <c r="R13" s="24"/>
      <c r="S13" s="24"/>
      <c r="T13" s="81"/>
      <c r="U13" s="23"/>
      <c r="V13" s="23"/>
      <c r="W13" s="24"/>
      <c r="X13" s="24"/>
      <c r="Y13" s="24"/>
    </row>
    <row r="14" spans="1:26" s="7" customFormat="1" ht="50.1" customHeight="1">
      <c r="A14" s="85"/>
      <c r="B14" s="81"/>
      <c r="C14" s="23"/>
      <c r="D14" s="23"/>
      <c r="E14" s="24"/>
      <c r="F14" s="24"/>
      <c r="G14" s="24"/>
      <c r="H14" s="81"/>
      <c r="I14" s="23"/>
      <c r="J14" s="23"/>
      <c r="K14" s="24"/>
      <c r="L14" s="24"/>
      <c r="M14" s="24"/>
      <c r="N14" s="81"/>
      <c r="O14" s="27"/>
      <c r="P14" s="27"/>
      <c r="Q14" s="27"/>
      <c r="R14" s="24"/>
      <c r="S14" s="24"/>
      <c r="T14" s="81"/>
      <c r="U14" s="23"/>
      <c r="V14" s="23"/>
      <c r="W14" s="24"/>
      <c r="X14" s="24"/>
      <c r="Y14" s="24"/>
    </row>
    <row r="15" spans="1:26" s="7" customFormat="1" ht="50.1" customHeight="1">
      <c r="A15" s="85"/>
      <c r="B15" s="81"/>
      <c r="C15" s="23"/>
      <c r="D15" s="23"/>
      <c r="E15" s="24"/>
      <c r="F15" s="24"/>
      <c r="G15" s="24"/>
      <c r="H15" s="81"/>
      <c r="I15" s="23"/>
      <c r="J15" s="23"/>
      <c r="K15" s="24"/>
      <c r="L15" s="24"/>
      <c r="M15" s="24"/>
      <c r="N15" s="81"/>
      <c r="O15" s="27"/>
      <c r="P15" s="27"/>
      <c r="Q15" s="27"/>
      <c r="R15" s="24"/>
      <c r="S15" s="24"/>
      <c r="T15" s="81"/>
      <c r="U15" s="23"/>
      <c r="V15" s="23"/>
      <c r="W15" s="24"/>
      <c r="X15" s="24"/>
      <c r="Y15" s="24"/>
    </row>
    <row r="16" spans="1:26" s="7" customFormat="1" ht="50.1" customHeight="1">
      <c r="A16" s="84" t="s">
        <v>10</v>
      </c>
      <c r="B16" s="80" t="s">
        <v>27</v>
      </c>
      <c r="C16" s="23" t="s">
        <v>112</v>
      </c>
      <c r="D16" s="23" t="s">
        <v>59</v>
      </c>
      <c r="E16" s="24"/>
      <c r="F16" s="24"/>
      <c r="G16" s="24"/>
      <c r="H16" s="80" t="s">
        <v>136</v>
      </c>
      <c r="I16" s="23" t="s">
        <v>33</v>
      </c>
      <c r="J16" s="23" t="s">
        <v>34</v>
      </c>
      <c r="K16" s="24"/>
      <c r="L16" s="24"/>
      <c r="M16" s="24"/>
      <c r="N16" s="65" t="s">
        <v>187</v>
      </c>
      <c r="O16" s="8" t="s">
        <v>190</v>
      </c>
      <c r="P16" s="91" t="s">
        <v>191</v>
      </c>
      <c r="Q16" s="91"/>
      <c r="R16" s="47"/>
      <c r="S16" s="47"/>
      <c r="T16" s="80" t="s">
        <v>137</v>
      </c>
      <c r="U16" s="23" t="s">
        <v>159</v>
      </c>
      <c r="V16" s="23" t="s">
        <v>119</v>
      </c>
      <c r="W16" s="24"/>
      <c r="X16" s="24"/>
      <c r="Y16" s="24"/>
    </row>
    <row r="17" spans="1:25" s="7" customFormat="1" ht="50.1" customHeight="1">
      <c r="A17" s="85"/>
      <c r="B17" s="81"/>
      <c r="C17" s="23" t="s">
        <v>161</v>
      </c>
      <c r="D17" s="23" t="s">
        <v>122</v>
      </c>
      <c r="E17" s="24"/>
      <c r="F17" s="24"/>
      <c r="G17" s="24"/>
      <c r="H17" s="81"/>
      <c r="I17" s="23" t="s">
        <v>124</v>
      </c>
      <c r="J17" s="23" t="s">
        <v>40</v>
      </c>
      <c r="K17" s="24"/>
      <c r="L17" s="24"/>
      <c r="M17" s="24"/>
      <c r="N17" s="66"/>
      <c r="O17" s="106" t="s">
        <v>81</v>
      </c>
      <c r="P17" s="91" t="s">
        <v>82</v>
      </c>
      <c r="Q17" s="107" t="s">
        <v>117</v>
      </c>
      <c r="R17" s="47"/>
      <c r="S17" s="47"/>
      <c r="T17" s="81"/>
      <c r="U17" s="23" t="s">
        <v>33</v>
      </c>
      <c r="V17" s="23" t="s">
        <v>34</v>
      </c>
      <c r="W17" s="24"/>
      <c r="X17" s="24"/>
      <c r="Y17" s="24"/>
    </row>
    <row r="18" spans="1:25" s="7" customFormat="1" ht="50.1" customHeight="1">
      <c r="A18" s="85"/>
      <c r="B18" s="81"/>
      <c r="C18" s="23" t="s">
        <v>33</v>
      </c>
      <c r="D18" s="23" t="s">
        <v>34</v>
      </c>
      <c r="E18" s="24"/>
      <c r="F18" s="24"/>
      <c r="G18" s="24"/>
      <c r="H18" s="81"/>
      <c r="I18" s="23" t="s">
        <v>140</v>
      </c>
      <c r="J18" s="23" t="s">
        <v>46</v>
      </c>
      <c r="K18" s="24"/>
      <c r="L18" s="24"/>
      <c r="M18" s="24"/>
      <c r="N18" s="66"/>
      <c r="O18" s="8" t="s">
        <v>96</v>
      </c>
      <c r="P18" s="91" t="s">
        <v>116</v>
      </c>
      <c r="Q18" s="91"/>
      <c r="R18" s="47"/>
      <c r="S18" s="47"/>
      <c r="T18" s="81"/>
      <c r="U18" s="23" t="s">
        <v>42</v>
      </c>
      <c r="V18" s="23" t="s">
        <v>43</v>
      </c>
      <c r="W18" s="24"/>
      <c r="X18" s="24"/>
      <c r="Y18" s="24"/>
    </row>
    <row r="19" spans="1:25" s="7" customFormat="1" ht="50.1" customHeight="1">
      <c r="A19" s="85"/>
      <c r="B19" s="81"/>
      <c r="C19" s="23" t="s">
        <v>144</v>
      </c>
      <c r="D19" s="23" t="s">
        <v>87</v>
      </c>
      <c r="E19" s="24"/>
      <c r="F19" s="24"/>
      <c r="G19" s="24"/>
      <c r="H19" s="81"/>
      <c r="I19" s="27"/>
      <c r="J19" s="27"/>
      <c r="K19" s="27"/>
      <c r="L19" s="27"/>
      <c r="M19" s="27"/>
      <c r="N19" s="66"/>
      <c r="O19" s="8" t="s">
        <v>194</v>
      </c>
      <c r="P19" s="91" t="s">
        <v>192</v>
      </c>
      <c r="Q19" s="91"/>
      <c r="R19" s="31"/>
      <c r="S19" s="31"/>
      <c r="T19" s="81"/>
      <c r="U19" s="23" t="s">
        <v>142</v>
      </c>
      <c r="V19" s="23" t="s">
        <v>143</v>
      </c>
      <c r="W19" s="24"/>
      <c r="X19" s="24"/>
      <c r="Y19" s="24"/>
    </row>
    <row r="20" spans="1:25" s="7" customFormat="1" ht="50.1" customHeight="1">
      <c r="A20" s="85"/>
      <c r="B20" s="81"/>
      <c r="C20" s="23" t="s">
        <v>121</v>
      </c>
      <c r="D20" s="23" t="s">
        <v>105</v>
      </c>
      <c r="E20" s="24"/>
      <c r="F20" s="24"/>
      <c r="G20" s="24"/>
      <c r="H20" s="81"/>
      <c r="I20" s="23"/>
      <c r="J20" s="23"/>
      <c r="K20" s="24"/>
      <c r="L20" s="24"/>
      <c r="M20" s="24"/>
      <c r="N20" s="66"/>
      <c r="O20" s="108"/>
      <c r="P20" s="91"/>
      <c r="Q20" s="91"/>
      <c r="R20" s="31"/>
      <c r="S20" s="31"/>
      <c r="T20" s="81"/>
      <c r="U20" s="23"/>
      <c r="V20" s="23"/>
      <c r="W20" s="24"/>
      <c r="X20" s="24"/>
      <c r="Y20" s="24"/>
    </row>
    <row r="21" spans="1:25" s="7" customFormat="1" ht="50.1" customHeight="1">
      <c r="A21" s="85"/>
      <c r="B21" s="81"/>
      <c r="C21" s="27"/>
      <c r="D21" s="27"/>
      <c r="E21" s="27"/>
      <c r="F21" s="27"/>
      <c r="G21" s="27"/>
      <c r="H21" s="81"/>
      <c r="I21" s="23"/>
      <c r="J21" s="23"/>
      <c r="K21" s="24"/>
      <c r="L21" s="24"/>
      <c r="M21" s="24"/>
      <c r="N21" s="66"/>
      <c r="O21" s="21"/>
      <c r="P21" s="21"/>
      <c r="Q21" s="22"/>
      <c r="R21" s="31"/>
      <c r="S21" s="31"/>
      <c r="T21" s="81"/>
      <c r="U21" s="23"/>
      <c r="V21" s="23"/>
      <c r="W21" s="24"/>
      <c r="X21" s="24"/>
      <c r="Y21" s="24"/>
    </row>
    <row r="22" spans="1:25" s="7" customFormat="1" ht="50.1" customHeight="1">
      <c r="A22" s="88" t="s">
        <v>93</v>
      </c>
      <c r="B22" s="82" t="s">
        <v>12</v>
      </c>
      <c r="C22" s="23" t="s">
        <v>72</v>
      </c>
      <c r="D22" s="23" t="s">
        <v>39</v>
      </c>
      <c r="E22" s="24"/>
      <c r="F22" s="24"/>
      <c r="G22" s="24"/>
      <c r="H22" s="77" t="s">
        <v>12</v>
      </c>
      <c r="I22" s="23" t="s">
        <v>72</v>
      </c>
      <c r="J22" s="23" t="s">
        <v>39</v>
      </c>
      <c r="K22" s="24"/>
      <c r="L22" s="24"/>
      <c r="M22" s="24"/>
      <c r="N22" s="77" t="s">
        <v>12</v>
      </c>
      <c r="O22" s="23" t="s">
        <v>72</v>
      </c>
      <c r="P22" s="23" t="s">
        <v>39</v>
      </c>
      <c r="Q22" s="24"/>
      <c r="R22" s="24"/>
      <c r="S22" s="24"/>
      <c r="T22" s="77" t="s">
        <v>12</v>
      </c>
      <c r="U22" s="23" t="s">
        <v>72</v>
      </c>
      <c r="V22" s="23" t="s">
        <v>39</v>
      </c>
      <c r="W22" s="24"/>
      <c r="X22" s="24"/>
      <c r="Y22" s="24"/>
    </row>
    <row r="23" spans="1:25" s="7" customFormat="1" ht="50.1" customHeight="1">
      <c r="A23" s="89"/>
      <c r="B23" s="82"/>
      <c r="C23" s="26" t="s">
        <v>97</v>
      </c>
      <c r="D23" s="26" t="s">
        <v>71</v>
      </c>
      <c r="E23" s="25"/>
      <c r="F23" s="36"/>
      <c r="G23" s="36"/>
      <c r="H23" s="78"/>
      <c r="I23" s="26" t="s">
        <v>114</v>
      </c>
      <c r="J23" s="26" t="s">
        <v>99</v>
      </c>
      <c r="K23" s="25"/>
      <c r="L23" s="22"/>
      <c r="M23" s="22"/>
      <c r="N23" s="78"/>
      <c r="O23" s="26" t="s">
        <v>145</v>
      </c>
      <c r="P23" s="26" t="s">
        <v>99</v>
      </c>
      <c r="Q23" s="25"/>
      <c r="R23" s="22"/>
      <c r="S23" s="22"/>
      <c r="T23" s="78"/>
      <c r="U23" s="26" t="s">
        <v>98</v>
      </c>
      <c r="V23" s="26" t="s">
        <v>71</v>
      </c>
      <c r="W23" s="25"/>
      <c r="X23" s="36"/>
      <c r="Y23" s="36"/>
    </row>
    <row r="24" spans="1:25" s="7" customFormat="1" ht="50.1" customHeight="1">
      <c r="A24" s="84" t="s">
        <v>13</v>
      </c>
      <c r="B24" s="80" t="s">
        <v>26</v>
      </c>
      <c r="C24" s="23" t="s">
        <v>124</v>
      </c>
      <c r="D24" s="23" t="s">
        <v>40</v>
      </c>
      <c r="E24" s="24"/>
      <c r="F24" s="24"/>
      <c r="G24" s="24"/>
      <c r="H24" s="80" t="s">
        <v>176</v>
      </c>
      <c r="I24" s="23" t="s">
        <v>90</v>
      </c>
      <c r="J24" s="23" t="s">
        <v>39</v>
      </c>
      <c r="K24" s="24"/>
      <c r="L24" s="24"/>
      <c r="M24" s="24"/>
      <c r="N24" s="80" t="s">
        <v>183</v>
      </c>
      <c r="O24" s="23" t="s">
        <v>163</v>
      </c>
      <c r="P24" s="23" t="s">
        <v>139</v>
      </c>
      <c r="Q24" s="24"/>
      <c r="R24" s="24"/>
      <c r="S24" s="24"/>
      <c r="T24" s="80" t="s">
        <v>197</v>
      </c>
      <c r="U24" s="23" t="s">
        <v>61</v>
      </c>
      <c r="V24" s="23" t="s">
        <v>40</v>
      </c>
      <c r="W24" s="24"/>
      <c r="X24" s="24"/>
      <c r="Y24" s="24"/>
    </row>
    <row r="25" spans="1:25" s="7" customFormat="1" ht="50.1" customHeight="1">
      <c r="A25" s="85"/>
      <c r="B25" s="81"/>
      <c r="C25" s="23" t="s">
        <v>164</v>
      </c>
      <c r="D25" s="23" t="s">
        <v>49</v>
      </c>
      <c r="E25" s="24"/>
      <c r="F25" s="24"/>
      <c r="G25" s="24"/>
      <c r="H25" s="81"/>
      <c r="I25" s="23" t="s">
        <v>94</v>
      </c>
      <c r="J25" s="23" t="s">
        <v>95</v>
      </c>
      <c r="K25" s="24"/>
      <c r="L25" s="24"/>
      <c r="M25" s="24"/>
      <c r="N25" s="81"/>
      <c r="O25" s="23" t="s">
        <v>33</v>
      </c>
      <c r="P25" s="23" t="s">
        <v>34</v>
      </c>
      <c r="Q25" s="24"/>
      <c r="R25" s="24"/>
      <c r="S25" s="24"/>
      <c r="T25" s="81"/>
      <c r="U25" s="23" t="s">
        <v>67</v>
      </c>
      <c r="V25" s="23" t="s">
        <v>68</v>
      </c>
      <c r="W25" s="24"/>
      <c r="X25" s="24"/>
      <c r="Y25" s="24"/>
    </row>
    <row r="26" spans="1:25" s="7" customFormat="1" ht="50.1" customHeight="1">
      <c r="A26" s="85"/>
      <c r="B26" s="81"/>
      <c r="C26" s="23" t="s">
        <v>166</v>
      </c>
      <c r="D26" s="23" t="s">
        <v>126</v>
      </c>
      <c r="E26" s="24"/>
      <c r="F26" s="24"/>
      <c r="G26" s="24"/>
      <c r="H26" s="81"/>
      <c r="I26" s="23" t="s">
        <v>110</v>
      </c>
      <c r="J26" s="23" t="s">
        <v>40</v>
      </c>
      <c r="K26" s="24"/>
      <c r="L26" s="24"/>
      <c r="M26" s="24"/>
      <c r="N26" s="81"/>
      <c r="O26" s="23" t="s">
        <v>53</v>
      </c>
      <c r="P26" s="23" t="s">
        <v>54</v>
      </c>
      <c r="Q26" s="24"/>
      <c r="R26" s="24"/>
      <c r="S26" s="24"/>
      <c r="T26" s="81"/>
      <c r="U26" s="32" t="s">
        <v>74</v>
      </c>
      <c r="V26" s="32" t="s">
        <v>59</v>
      </c>
      <c r="W26" s="33"/>
      <c r="X26" s="34"/>
      <c r="Y26" s="34"/>
    </row>
    <row r="27" spans="1:25" s="7" customFormat="1" ht="50.1" customHeight="1">
      <c r="A27" s="85"/>
      <c r="B27" s="81"/>
      <c r="C27" s="27"/>
      <c r="D27" s="27"/>
      <c r="E27" s="27"/>
      <c r="F27" s="27"/>
      <c r="G27" s="27"/>
      <c r="H27" s="81"/>
      <c r="I27" s="28" t="s">
        <v>115</v>
      </c>
      <c r="J27" s="28" t="s">
        <v>177</v>
      </c>
      <c r="K27" s="29">
        <v>0.3</v>
      </c>
      <c r="L27" s="29">
        <v>152</v>
      </c>
      <c r="M27" s="40">
        <f>K27*L27</f>
        <v>45.6</v>
      </c>
      <c r="N27" s="81"/>
      <c r="O27" s="28" t="s">
        <v>180</v>
      </c>
      <c r="P27" s="28" t="s">
        <v>181</v>
      </c>
      <c r="Q27" s="38">
        <v>1</v>
      </c>
      <c r="R27" s="29">
        <v>75</v>
      </c>
      <c r="S27" s="40">
        <f>Q27*R27</f>
        <v>75</v>
      </c>
      <c r="T27" s="81"/>
      <c r="U27" s="23" t="s">
        <v>64</v>
      </c>
      <c r="V27" s="23" t="s">
        <v>65</v>
      </c>
      <c r="W27" s="24"/>
      <c r="X27" s="24"/>
      <c r="Y27" s="24"/>
    </row>
    <row r="28" spans="1:25" s="7" customFormat="1" ht="50.1" customHeight="1">
      <c r="A28" s="85"/>
      <c r="B28" s="81"/>
      <c r="C28" s="27"/>
      <c r="D28" s="27"/>
      <c r="E28" s="27"/>
      <c r="F28" s="27"/>
      <c r="G28" s="27"/>
      <c r="H28" s="81"/>
      <c r="I28" s="23"/>
      <c r="J28" s="23"/>
      <c r="K28" s="24"/>
      <c r="L28" s="24"/>
      <c r="M28" s="24"/>
      <c r="N28" s="81"/>
      <c r="O28" s="23" t="s">
        <v>140</v>
      </c>
      <c r="P28" s="23" t="s">
        <v>46</v>
      </c>
      <c r="Q28" s="24"/>
      <c r="R28" s="24"/>
      <c r="S28" s="24"/>
      <c r="T28" s="81"/>
      <c r="U28" s="23" t="s">
        <v>63</v>
      </c>
      <c r="V28" s="23" t="s">
        <v>40</v>
      </c>
      <c r="W28" s="24"/>
      <c r="X28" s="24"/>
      <c r="Y28" s="24"/>
    </row>
    <row r="29" spans="1:25" s="7" customFormat="1" ht="50.1" customHeight="1">
      <c r="A29" s="85"/>
      <c r="B29" s="81"/>
      <c r="C29" s="23"/>
      <c r="D29" s="23"/>
      <c r="E29" s="24"/>
      <c r="F29" s="24"/>
      <c r="G29" s="24"/>
      <c r="H29" s="81"/>
      <c r="I29" s="23"/>
      <c r="J29" s="23"/>
      <c r="K29" s="24"/>
      <c r="L29" s="24"/>
      <c r="M29" s="24"/>
      <c r="N29" s="81"/>
      <c r="O29" s="28" t="s">
        <v>182</v>
      </c>
      <c r="P29" s="28" t="s">
        <v>82</v>
      </c>
      <c r="Q29" s="29">
        <v>0.6</v>
      </c>
      <c r="R29" s="29">
        <v>175</v>
      </c>
      <c r="S29" s="40">
        <f>Q29*R29</f>
        <v>105</v>
      </c>
      <c r="T29" s="81"/>
      <c r="U29" s="23"/>
      <c r="V29" s="23"/>
      <c r="W29" s="24"/>
      <c r="X29" s="24"/>
      <c r="Y29" s="24"/>
    </row>
    <row r="30" spans="1:25" s="7" customFormat="1" ht="50.1" customHeight="1">
      <c r="A30" s="85"/>
      <c r="B30" s="81"/>
      <c r="C30" s="23"/>
      <c r="D30" s="23"/>
      <c r="E30" s="24"/>
      <c r="F30" s="24"/>
      <c r="G30" s="24"/>
      <c r="H30" s="81"/>
      <c r="I30" s="23"/>
      <c r="J30" s="23"/>
      <c r="K30" s="24"/>
      <c r="L30" s="24"/>
      <c r="M30" s="24"/>
      <c r="N30" s="81"/>
      <c r="O30" s="27"/>
      <c r="P30" s="27"/>
      <c r="Q30" s="27"/>
      <c r="R30" s="27"/>
      <c r="S30" s="27"/>
      <c r="T30" s="81"/>
      <c r="U30" s="23"/>
      <c r="V30" s="23"/>
      <c r="W30" s="24"/>
      <c r="X30" s="24"/>
      <c r="Y30" s="24"/>
    </row>
    <row r="31" spans="1:25" s="7" customFormat="1" ht="50.1" customHeight="1">
      <c r="A31" s="85"/>
      <c r="B31" s="81"/>
      <c r="C31" s="23"/>
      <c r="D31" s="23"/>
      <c r="E31" s="24"/>
      <c r="F31" s="24"/>
      <c r="G31" s="24"/>
      <c r="H31" s="81"/>
      <c r="I31" s="23"/>
      <c r="J31" s="23"/>
      <c r="K31" s="24"/>
      <c r="L31" s="24"/>
      <c r="M31" s="24"/>
      <c r="N31" s="81"/>
      <c r="O31" s="23"/>
      <c r="P31" s="23"/>
      <c r="Q31" s="24"/>
      <c r="R31" s="24"/>
      <c r="S31" s="24"/>
      <c r="T31" s="81"/>
      <c r="U31" s="23"/>
      <c r="V31" s="23"/>
      <c r="W31" s="24"/>
      <c r="X31" s="24"/>
      <c r="Y31" s="24"/>
    </row>
    <row r="32" spans="1:25" s="9" customFormat="1" ht="45" customHeight="1">
      <c r="A32" s="51" t="s">
        <v>25</v>
      </c>
      <c r="B32" s="50" t="s">
        <v>14</v>
      </c>
      <c r="C32" s="21" t="s">
        <v>195</v>
      </c>
      <c r="D32" s="21"/>
      <c r="E32" s="37"/>
      <c r="F32" s="22"/>
      <c r="G32" s="24"/>
      <c r="H32" s="50"/>
      <c r="I32" s="23"/>
      <c r="J32" s="23"/>
      <c r="K32" s="24"/>
      <c r="L32" s="24"/>
      <c r="M32" s="24"/>
      <c r="N32" s="50" t="s">
        <v>14</v>
      </c>
      <c r="O32" s="21" t="s">
        <v>196</v>
      </c>
      <c r="P32" s="21"/>
      <c r="Q32" s="37"/>
      <c r="R32" s="22"/>
      <c r="S32" s="24"/>
      <c r="T32" s="50"/>
      <c r="U32" s="23"/>
      <c r="V32" s="23"/>
      <c r="W32" s="24"/>
      <c r="X32" s="24"/>
      <c r="Y32" s="24"/>
    </row>
    <row r="33" spans="1:26" s="14" customFormat="1" ht="25.35" customHeight="1">
      <c r="A33" s="59" t="s">
        <v>15</v>
      </c>
      <c r="B33" s="62"/>
      <c r="C33" s="55" t="s">
        <v>16</v>
      </c>
      <c r="D33" s="56"/>
      <c r="E33" s="10">
        <v>6.3</v>
      </c>
      <c r="F33" s="11"/>
      <c r="G33" s="11"/>
      <c r="H33" s="62"/>
      <c r="I33" s="55" t="s">
        <v>16</v>
      </c>
      <c r="J33" s="56"/>
      <c r="K33" s="12">
        <v>5.8</v>
      </c>
      <c r="L33" s="13"/>
      <c r="M33" s="13"/>
      <c r="N33" s="62"/>
      <c r="O33" s="55" t="s">
        <v>16</v>
      </c>
      <c r="P33" s="56"/>
      <c r="Q33" s="12">
        <v>6.2</v>
      </c>
      <c r="R33" s="13"/>
      <c r="S33" s="13"/>
      <c r="T33" s="62"/>
      <c r="U33" s="55" t="s">
        <v>16</v>
      </c>
      <c r="V33" s="56"/>
      <c r="W33" s="12">
        <v>6</v>
      </c>
      <c r="X33" s="13"/>
      <c r="Y33" s="13"/>
      <c r="Z33" s="57" t="e">
        <f>#REF!/5/1628</f>
        <v>#REF!</v>
      </c>
    </row>
    <row r="34" spans="1:26" s="14" customFormat="1" ht="25.35" customHeight="1">
      <c r="A34" s="60"/>
      <c r="B34" s="63"/>
      <c r="C34" s="55" t="s">
        <v>17</v>
      </c>
      <c r="D34" s="56"/>
      <c r="E34" s="10">
        <v>2.1</v>
      </c>
      <c r="F34" s="11"/>
      <c r="G34" s="11"/>
      <c r="H34" s="63"/>
      <c r="I34" s="55" t="s">
        <v>17</v>
      </c>
      <c r="J34" s="56"/>
      <c r="K34" s="12">
        <v>3.1</v>
      </c>
      <c r="L34" s="13"/>
      <c r="M34" s="13"/>
      <c r="N34" s="63"/>
      <c r="O34" s="55" t="s">
        <v>17</v>
      </c>
      <c r="P34" s="56"/>
      <c r="Q34" s="12">
        <v>2.7</v>
      </c>
      <c r="R34" s="13"/>
      <c r="S34" s="13"/>
      <c r="T34" s="63"/>
      <c r="U34" s="55" t="s">
        <v>17</v>
      </c>
      <c r="V34" s="56"/>
      <c r="W34" s="12">
        <v>2.4</v>
      </c>
      <c r="X34" s="13"/>
      <c r="Y34" s="13"/>
      <c r="Z34" s="57"/>
    </row>
    <row r="35" spans="1:26" s="14" customFormat="1" ht="25.35" customHeight="1">
      <c r="A35" s="60"/>
      <c r="B35" s="63"/>
      <c r="C35" s="55" t="s">
        <v>18</v>
      </c>
      <c r="D35" s="56"/>
      <c r="E35" s="10">
        <v>1.2</v>
      </c>
      <c r="F35" s="11"/>
      <c r="G35" s="11"/>
      <c r="H35" s="63"/>
      <c r="I35" s="55" t="s">
        <v>18</v>
      </c>
      <c r="J35" s="56"/>
      <c r="K35" s="12">
        <v>1.3</v>
      </c>
      <c r="L35" s="13"/>
      <c r="M35" s="13"/>
      <c r="N35" s="63"/>
      <c r="O35" s="55" t="s">
        <v>18</v>
      </c>
      <c r="P35" s="56"/>
      <c r="Q35" s="12">
        <v>1.3</v>
      </c>
      <c r="R35" s="13"/>
      <c r="S35" s="13"/>
      <c r="T35" s="63"/>
      <c r="U35" s="55" t="s">
        <v>18</v>
      </c>
      <c r="V35" s="56"/>
      <c r="W35" s="12">
        <v>1.6</v>
      </c>
      <c r="X35" s="13"/>
      <c r="Y35" s="13"/>
    </row>
    <row r="36" spans="1:26" s="14" customFormat="1" ht="25.35" customHeight="1">
      <c r="A36" s="60"/>
      <c r="B36" s="63"/>
      <c r="C36" s="55" t="s">
        <v>19</v>
      </c>
      <c r="D36" s="56"/>
      <c r="E36" s="10">
        <v>1</v>
      </c>
      <c r="F36" s="11"/>
      <c r="G36" s="11"/>
      <c r="H36" s="63"/>
      <c r="I36" s="55" t="s">
        <v>19</v>
      </c>
      <c r="J36" s="56"/>
      <c r="K36" s="12"/>
      <c r="L36" s="13"/>
      <c r="M36" s="13"/>
      <c r="N36" s="63"/>
      <c r="O36" s="55" t="s">
        <v>19</v>
      </c>
      <c r="P36" s="56"/>
      <c r="Q36" s="12">
        <v>1</v>
      </c>
      <c r="R36" s="13"/>
      <c r="S36" s="13"/>
      <c r="T36" s="63"/>
      <c r="U36" s="55" t="s">
        <v>19</v>
      </c>
      <c r="V36" s="56"/>
      <c r="W36" s="12"/>
      <c r="X36" s="13"/>
      <c r="Y36" s="13"/>
    </row>
    <row r="37" spans="1:26" s="14" customFormat="1" ht="25.35" customHeight="1">
      <c r="A37" s="60"/>
      <c r="B37" s="63"/>
      <c r="C37" s="55" t="s">
        <v>134</v>
      </c>
      <c r="D37" s="56"/>
      <c r="E37" s="10">
        <v>0.2</v>
      </c>
      <c r="F37" s="11"/>
      <c r="G37" s="11"/>
      <c r="H37" s="63"/>
      <c r="I37" s="55" t="s">
        <v>134</v>
      </c>
      <c r="J37" s="56"/>
      <c r="K37" s="12"/>
      <c r="L37" s="13"/>
      <c r="M37" s="13"/>
      <c r="N37" s="63"/>
      <c r="O37" s="55" t="s">
        <v>134</v>
      </c>
      <c r="P37" s="56"/>
      <c r="Q37" s="12"/>
      <c r="R37" s="13"/>
      <c r="S37" s="13"/>
      <c r="T37" s="63"/>
      <c r="U37" s="55" t="s">
        <v>134</v>
      </c>
      <c r="V37" s="56"/>
      <c r="W37" s="12"/>
      <c r="X37" s="13"/>
      <c r="Y37" s="13"/>
    </row>
    <row r="38" spans="1:26" s="14" customFormat="1" ht="25.35" customHeight="1">
      <c r="A38" s="60"/>
      <c r="B38" s="63"/>
      <c r="C38" s="55" t="s">
        <v>20</v>
      </c>
      <c r="D38" s="56"/>
      <c r="E38" s="12">
        <v>3</v>
      </c>
      <c r="F38" s="11"/>
      <c r="G38" s="11"/>
      <c r="H38" s="63"/>
      <c r="I38" s="55" t="s">
        <v>20</v>
      </c>
      <c r="J38" s="56"/>
      <c r="K38" s="12">
        <v>3</v>
      </c>
      <c r="L38" s="13"/>
      <c r="M38" s="13"/>
      <c r="N38" s="63"/>
      <c r="O38" s="55" t="s">
        <v>20</v>
      </c>
      <c r="P38" s="56"/>
      <c r="Q38" s="12">
        <v>3</v>
      </c>
      <c r="R38" s="13"/>
      <c r="S38" s="13"/>
      <c r="T38" s="63"/>
      <c r="U38" s="55" t="s">
        <v>20</v>
      </c>
      <c r="V38" s="56"/>
      <c r="W38" s="12">
        <v>2.5</v>
      </c>
      <c r="X38" s="13"/>
      <c r="Y38" s="13"/>
    </row>
    <row r="39" spans="1:26" s="14" customFormat="1" ht="30" customHeight="1">
      <c r="A39" s="61"/>
      <c r="B39" s="64"/>
      <c r="C39" s="55" t="s">
        <v>21</v>
      </c>
      <c r="D39" s="56"/>
      <c r="E39" s="15">
        <f>E33*70+E34*75+E35*25+E36*60+E38*45+E37*150</f>
        <v>853.5</v>
      </c>
      <c r="F39" s="11"/>
      <c r="G39" s="11"/>
      <c r="H39" s="64"/>
      <c r="I39" s="55" t="s">
        <v>21</v>
      </c>
      <c r="J39" s="56"/>
      <c r="K39" s="15">
        <f>K33*70+K34*75+K35*25+K36*150+K38*45</f>
        <v>806</v>
      </c>
      <c r="L39" s="11"/>
      <c r="M39" s="11"/>
      <c r="N39" s="64"/>
      <c r="O39" s="55" t="s">
        <v>21</v>
      </c>
      <c r="P39" s="56"/>
      <c r="Q39" s="15">
        <f>Q33*70+Q34*75+Q35*25+Q36*60+Q38*45</f>
        <v>864</v>
      </c>
      <c r="R39" s="11"/>
      <c r="S39" s="11"/>
      <c r="T39" s="64"/>
      <c r="U39" s="55" t="s">
        <v>21</v>
      </c>
      <c r="V39" s="56"/>
      <c r="W39" s="15">
        <f>W33*70+W34*75+W35*25+W36*60+W38*45+70</f>
        <v>822.5</v>
      </c>
      <c r="X39" s="11"/>
      <c r="Y39" s="11"/>
    </row>
    <row r="40" spans="1:26" s="17" customFormat="1" ht="30" customHeight="1">
      <c r="A40" s="54" t="s">
        <v>198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16"/>
      <c r="Y40" s="16"/>
    </row>
    <row r="41" spans="1:26" ht="30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8"/>
      <c r="L41" s="16"/>
      <c r="M41" s="16"/>
      <c r="N41" s="16"/>
      <c r="O41" s="16"/>
      <c r="P41" s="16"/>
      <c r="Q41" s="18"/>
      <c r="R41" s="16"/>
      <c r="S41" s="16"/>
      <c r="T41" s="16"/>
      <c r="U41" s="16"/>
      <c r="V41" s="16"/>
      <c r="W41" s="18"/>
      <c r="X41" s="16"/>
      <c r="Y41" s="16"/>
    </row>
    <row r="42" spans="1:26" ht="30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8"/>
      <c r="L42" s="16"/>
      <c r="M42" s="16"/>
      <c r="N42" s="16"/>
      <c r="O42" s="16"/>
      <c r="P42" s="16"/>
      <c r="Q42" s="18"/>
      <c r="R42" s="16"/>
      <c r="S42" s="16"/>
      <c r="T42" s="16"/>
      <c r="U42" s="16"/>
      <c r="V42" s="16"/>
      <c r="W42" s="18"/>
      <c r="X42" s="16"/>
      <c r="Y42" s="16"/>
    </row>
    <row r="43" spans="1:26" ht="30" customHeight="1"/>
    <row r="44" spans="1:26" ht="30" customHeight="1"/>
    <row r="45" spans="1:26" ht="30" customHeight="1"/>
  </sheetData>
  <mergeCells count="89">
    <mergeCell ref="F5:F6"/>
    <mergeCell ref="A1:Y1"/>
    <mergeCell ref="B2:G2"/>
    <mergeCell ref="H2:M2"/>
    <mergeCell ref="N2:S2"/>
    <mergeCell ref="T2:Y2"/>
    <mergeCell ref="C3:E3"/>
    <mergeCell ref="I3:K3"/>
    <mergeCell ref="O3:Q3"/>
    <mergeCell ref="U3:W3"/>
    <mergeCell ref="A5:A6"/>
    <mergeCell ref="B5:B6"/>
    <mergeCell ref="C5:C6"/>
    <mergeCell ref="D5:D6"/>
    <mergeCell ref="E5:E6"/>
    <mergeCell ref="Q5:Q6"/>
    <mergeCell ref="R5:R6"/>
    <mergeCell ref="G5:G6"/>
    <mergeCell ref="H5:H6"/>
    <mergeCell ref="I5:I6"/>
    <mergeCell ref="J5:J6"/>
    <mergeCell ref="K5:K6"/>
    <mergeCell ref="L5:L6"/>
    <mergeCell ref="Y5:Y6"/>
    <mergeCell ref="A7:A15"/>
    <mergeCell ref="B7:B15"/>
    <mergeCell ref="H7:H15"/>
    <mergeCell ref="N7:N15"/>
    <mergeCell ref="T7:T15"/>
    <mergeCell ref="S5:S6"/>
    <mergeCell ref="T5:T6"/>
    <mergeCell ref="U5:U6"/>
    <mergeCell ref="V5:V6"/>
    <mergeCell ref="W5:W6"/>
    <mergeCell ref="X5:X6"/>
    <mergeCell ref="M5:M6"/>
    <mergeCell ref="N5:N6"/>
    <mergeCell ref="O5:O6"/>
    <mergeCell ref="P5:P6"/>
    <mergeCell ref="A22:A23"/>
    <mergeCell ref="B22:B23"/>
    <mergeCell ref="H22:H23"/>
    <mergeCell ref="N22:N23"/>
    <mergeCell ref="T22:T23"/>
    <mergeCell ref="A16:A21"/>
    <mergeCell ref="B16:B21"/>
    <mergeCell ref="H16:H21"/>
    <mergeCell ref="N16:N21"/>
    <mergeCell ref="T16:T21"/>
    <mergeCell ref="A24:A31"/>
    <mergeCell ref="B24:B31"/>
    <mergeCell ref="H24:H31"/>
    <mergeCell ref="N24:N31"/>
    <mergeCell ref="T24:T31"/>
    <mergeCell ref="C35:D35"/>
    <mergeCell ref="I35:J35"/>
    <mergeCell ref="O35:P35"/>
    <mergeCell ref="U35:V35"/>
    <mergeCell ref="C33:D33"/>
    <mergeCell ref="H33:H39"/>
    <mergeCell ref="I33:J33"/>
    <mergeCell ref="N33:N39"/>
    <mergeCell ref="O33:P33"/>
    <mergeCell ref="T33:T39"/>
    <mergeCell ref="U33:V33"/>
    <mergeCell ref="Z33:Z34"/>
    <mergeCell ref="C34:D34"/>
    <mergeCell ref="I34:J34"/>
    <mergeCell ref="O34:P34"/>
    <mergeCell ref="U34:V34"/>
    <mergeCell ref="C36:D36"/>
    <mergeCell ref="I36:J36"/>
    <mergeCell ref="O36:P36"/>
    <mergeCell ref="U36:V36"/>
    <mergeCell ref="C37:D37"/>
    <mergeCell ref="I37:J37"/>
    <mergeCell ref="O37:P37"/>
    <mergeCell ref="U37:V37"/>
    <mergeCell ref="A40:W40"/>
    <mergeCell ref="C38:D38"/>
    <mergeCell ref="I38:J38"/>
    <mergeCell ref="O38:P38"/>
    <mergeCell ref="U38:V38"/>
    <mergeCell ref="C39:D39"/>
    <mergeCell ref="I39:J39"/>
    <mergeCell ref="O39:P39"/>
    <mergeCell ref="U39:V39"/>
    <mergeCell ref="A33:A39"/>
    <mergeCell ref="B33:B39"/>
  </mergeCells>
  <phoneticPr fontId="4" type="noConversion"/>
  <printOptions horizontalCentered="1" verticalCentered="1"/>
  <pageMargins left="0" right="0" top="0" bottom="0" header="0.23622047244094491" footer="0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11週</vt:lpstr>
      <vt:lpstr>11素週</vt:lpstr>
      <vt:lpstr>'11素週'!Print_Area</vt:lpstr>
      <vt:lpstr>'11週'!Print_Area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2022-11-03T04:33:39Z</cp:lastPrinted>
  <dcterms:created xsi:type="dcterms:W3CDTF">2022-08-10T09:48:45Z</dcterms:created>
  <dcterms:modified xsi:type="dcterms:W3CDTF">2022-11-03T04:54:23Z</dcterms:modified>
</cp:coreProperties>
</file>