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學校午餐\食譜\111-1確認菜單\"/>
    </mc:Choice>
  </mc:AlternateContent>
  <bookViews>
    <workbookView xWindow="-105" yWindow="-105" windowWidth="23250" windowHeight="12570" activeTab="1"/>
  </bookViews>
  <sheets>
    <sheet name="人數" sheetId="5" r:id="rId1"/>
    <sheet name="1週" sheetId="7" r:id="rId2"/>
    <sheet name="1素週" sheetId="8" r:id="rId3"/>
    <sheet name="2" sheetId="4" state="hidden" r:id="rId4"/>
  </sheets>
  <definedNames>
    <definedName name="_xlnm.Print_Area" localSheetId="2">'1素週'!$A$1:$AE$41</definedName>
    <definedName name="_xlnm.Print_Area" localSheetId="1">'1週'!$A$1:$AE$41</definedName>
    <definedName name="_xlnm.Print_Area" localSheetId="3">'2'!$A$1:$AE$39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39" i="8" l="1"/>
  <c r="W39" i="8"/>
  <c r="AC39" i="7"/>
  <c r="Q39" i="8" l="1"/>
  <c r="K39" i="8"/>
  <c r="E39" i="8"/>
  <c r="AE21" i="8"/>
  <c r="Y19" i="8"/>
  <c r="Y10" i="8"/>
  <c r="AE8" i="8"/>
  <c r="AE7" i="8"/>
  <c r="AF34" i="8" s="1"/>
  <c r="AA3" i="8"/>
  <c r="I3" i="8"/>
  <c r="O3" i="8" s="1"/>
  <c r="H2" i="8"/>
  <c r="N2" i="8" s="1"/>
  <c r="T2" i="8" s="1"/>
  <c r="Z2" i="8" s="1"/>
  <c r="W39" i="7"/>
  <c r="Q39" i="7"/>
  <c r="K39" i="7"/>
  <c r="E39" i="7"/>
  <c r="Y28" i="7"/>
  <c r="Y21" i="7"/>
  <c r="Y18" i="7"/>
  <c r="Y17" i="7"/>
  <c r="AE11" i="7"/>
  <c r="AE8" i="7"/>
  <c r="Y7" i="7"/>
  <c r="AA3" i="7"/>
  <c r="I3" i="7"/>
  <c r="O3" i="7" s="1"/>
  <c r="H2" i="7"/>
  <c r="N2" i="7" s="1"/>
  <c r="T2" i="7" s="1"/>
  <c r="Z2" i="7" s="1"/>
  <c r="AF34" i="7" l="1"/>
  <c r="I20" i="5" l="1"/>
  <c r="H20" i="5"/>
  <c r="G20" i="5"/>
  <c r="E20" i="5"/>
  <c r="D20" i="5"/>
  <c r="C20" i="5"/>
  <c r="AA7" i="5"/>
  <c r="AA5" i="5"/>
  <c r="AA3" i="5"/>
  <c r="AA8" i="5" s="1"/>
  <c r="AC37" i="4"/>
  <c r="W37" i="4"/>
  <c r="Q37" i="4"/>
  <c r="K37" i="4"/>
  <c r="E37" i="4"/>
  <c r="AA31" i="4"/>
  <c r="AF31" i="4" s="1"/>
  <c r="AF32" i="4" s="1"/>
  <c r="U31" i="4"/>
  <c r="O31" i="4"/>
  <c r="I31" i="4"/>
  <c r="C31" i="4"/>
  <c r="I3" i="4"/>
  <c r="O3" i="4" s="1"/>
  <c r="U3" i="4" s="1"/>
  <c r="AA3" i="4" s="1"/>
  <c r="H2" i="4"/>
  <c r="N2" i="4" s="1"/>
  <c r="T2" i="4" s="1"/>
  <c r="Z2" i="4" s="1"/>
  <c r="C16" i="5" l="1"/>
  <c r="A20" i="5"/>
  <c r="K20" i="5" s="1"/>
</calcChain>
</file>

<file path=xl/sharedStrings.xml><?xml version="1.0" encoding="utf-8"?>
<sst xmlns="http://schemas.openxmlformats.org/spreadsheetml/2006/main" count="479" uniqueCount="200">
  <si>
    <t>菜別</t>
  </si>
  <si>
    <t>用餐人數</t>
    <phoneticPr fontId="5" type="noConversion"/>
  </si>
  <si>
    <t>食材</t>
    <phoneticPr fontId="5" type="noConversion"/>
  </si>
  <si>
    <t>供應商</t>
    <phoneticPr fontId="5" type="noConversion"/>
  </si>
  <si>
    <t>數量(公斤)</t>
    <phoneticPr fontId="5" type="noConversion"/>
  </si>
  <si>
    <t>單價</t>
    <phoneticPr fontId="5" type="noConversion"/>
  </si>
  <si>
    <t>合計</t>
    <phoneticPr fontId="5" type="noConversion"/>
  </si>
  <si>
    <t>主食</t>
    <phoneticPr fontId="5" type="noConversion"/>
  </si>
  <si>
    <t>糙米飯</t>
    <phoneticPr fontId="4" type="noConversion"/>
  </si>
  <si>
    <t>主菜</t>
    <phoneticPr fontId="4" type="noConversion"/>
  </si>
  <si>
    <t>副菜</t>
    <phoneticPr fontId="4" type="noConversion"/>
  </si>
  <si>
    <t>青菜</t>
  </si>
  <si>
    <t>湯品</t>
    <phoneticPr fontId="4" type="noConversion"/>
  </si>
  <si>
    <t>水果</t>
  </si>
  <si>
    <t>合計:</t>
    <phoneticPr fontId="5" type="noConversion"/>
  </si>
  <si>
    <t>計:</t>
    <phoneticPr fontId="5" type="noConversion"/>
  </si>
  <si>
    <t>營
養
成
分
分
析</t>
    <phoneticPr fontId="2" type="noConversion"/>
  </si>
  <si>
    <t>全穀雜糧類(份)</t>
    <phoneticPr fontId="2" type="noConversion"/>
  </si>
  <si>
    <t>豆魚蛋肉類(份)</t>
    <phoneticPr fontId="2" type="noConversion"/>
  </si>
  <si>
    <t>蔬菜類(份)</t>
    <phoneticPr fontId="2" type="noConversion"/>
  </si>
  <si>
    <t>水果類(份)</t>
    <phoneticPr fontId="2" type="noConversion"/>
  </si>
  <si>
    <t>油脂與堅果種子類(份)</t>
    <phoneticPr fontId="2" type="noConversion"/>
  </si>
  <si>
    <t>熱量(仟卡)</t>
    <phoneticPr fontId="2" type="noConversion"/>
  </si>
  <si>
    <t>※食材來源一律採用國產豬肉、牛肉</t>
    <phoneticPr fontId="4" type="noConversion"/>
  </si>
  <si>
    <t>營養師:                    午餐秘書:                    主任:                      校長:</t>
    <phoneticPr fontId="5" type="noConversion"/>
  </si>
  <si>
    <t>什錦炒麵</t>
    <phoneticPr fontId="4" type="noConversion"/>
  </si>
  <si>
    <t>紅燒什錦</t>
    <phoneticPr fontId="4" type="noConversion"/>
  </si>
  <si>
    <t>酸辣湯</t>
    <phoneticPr fontId="4" type="noConversion"/>
  </si>
  <si>
    <t>瓜仔肉餅</t>
    <phoneticPr fontId="4" type="noConversion"/>
  </si>
  <si>
    <t>四季什錦</t>
    <phoneticPr fontId="4" type="noConversion"/>
  </si>
  <si>
    <t>銀耳雪蓮湯</t>
    <phoneticPr fontId="4" type="noConversion"/>
  </si>
  <si>
    <t>有機蔬菜</t>
    <phoneticPr fontId="4" type="noConversion"/>
  </si>
  <si>
    <t>桃園市蘆竹區南崁國中111學年第一學期學生午餐食譜設計表  第 2 週</t>
    <phoneticPr fontId="5" type="noConversion"/>
  </si>
  <si>
    <r>
      <t xml:space="preserve">   南崁國中111-1學年度午餐人數統計表 </t>
    </r>
    <r>
      <rPr>
        <sz val="8"/>
        <rFont val="標楷體"/>
        <family val="4"/>
        <charset val="136"/>
      </rPr>
      <t xml:space="preserve"> </t>
    </r>
    <r>
      <rPr>
        <sz val="14"/>
        <color indexed="10"/>
        <rFont val="標楷體"/>
        <family val="4"/>
        <charset val="136"/>
      </rPr>
      <t>111.8.8</t>
    </r>
    <phoneticPr fontId="5" type="noConversion"/>
  </si>
  <si>
    <t>班級</t>
    <phoneticPr fontId="5" type="noConversion"/>
  </si>
  <si>
    <t>一1</t>
    <phoneticPr fontId="5" type="noConversion"/>
  </si>
  <si>
    <t>一2</t>
  </si>
  <si>
    <t>一3</t>
  </si>
  <si>
    <t>一4</t>
  </si>
  <si>
    <t>一5</t>
  </si>
  <si>
    <t>一6</t>
  </si>
  <si>
    <t>一7</t>
  </si>
  <si>
    <t>一8</t>
  </si>
  <si>
    <t>一9</t>
  </si>
  <si>
    <t>一10</t>
  </si>
  <si>
    <t>一11</t>
  </si>
  <si>
    <t>一12</t>
  </si>
  <si>
    <t>一13</t>
  </si>
  <si>
    <t>一14</t>
  </si>
  <si>
    <t>一15</t>
  </si>
  <si>
    <t>一16</t>
  </si>
  <si>
    <t>午餐人數＋導師</t>
    <phoneticPr fontId="5" type="noConversion"/>
  </si>
  <si>
    <t>二1</t>
    <phoneticPr fontId="5" type="noConversion"/>
  </si>
  <si>
    <t>二2</t>
  </si>
  <si>
    <t>二3</t>
  </si>
  <si>
    <t>二4</t>
  </si>
  <si>
    <t>二5</t>
  </si>
  <si>
    <t>二6</t>
  </si>
  <si>
    <t>二7</t>
  </si>
  <si>
    <t>二8</t>
  </si>
  <si>
    <t>二9</t>
  </si>
  <si>
    <t>二10</t>
  </si>
  <si>
    <t>二11</t>
  </si>
  <si>
    <t>二12</t>
  </si>
  <si>
    <t>二13</t>
  </si>
  <si>
    <t>二14</t>
  </si>
  <si>
    <t>二15</t>
  </si>
  <si>
    <t>二16</t>
  </si>
  <si>
    <t>二17</t>
  </si>
  <si>
    <t>二18</t>
  </si>
  <si>
    <t>.</t>
    <phoneticPr fontId="5" type="noConversion"/>
  </si>
  <si>
    <t xml:space="preserve">             </t>
    <phoneticPr fontId="5" type="noConversion"/>
  </si>
  <si>
    <t>三1</t>
    <phoneticPr fontId="5" type="noConversion"/>
  </si>
  <si>
    <t>三2</t>
  </si>
  <si>
    <t>三3</t>
  </si>
  <si>
    <t>三4</t>
  </si>
  <si>
    <t>三5</t>
  </si>
  <si>
    <t>三6</t>
  </si>
  <si>
    <t>三7</t>
  </si>
  <si>
    <t>三8</t>
  </si>
  <si>
    <t>三9</t>
  </si>
  <si>
    <t>三10</t>
  </si>
  <si>
    <t>三11</t>
  </si>
  <si>
    <t>三12</t>
  </si>
  <si>
    <t>三13</t>
  </si>
  <si>
    <t>三14</t>
  </si>
  <si>
    <t>三15</t>
  </si>
  <si>
    <t>三16</t>
  </si>
  <si>
    <t>三17</t>
  </si>
  <si>
    <t>三18</t>
  </si>
  <si>
    <t>三19</t>
    <phoneticPr fontId="5" type="noConversion"/>
  </si>
  <si>
    <t>三20</t>
    <phoneticPr fontId="5" type="noConversion"/>
  </si>
  <si>
    <t>三21</t>
    <phoneticPr fontId="5" type="noConversion"/>
  </si>
  <si>
    <t>總計</t>
    <phoneticPr fontId="5" type="noConversion"/>
  </si>
  <si>
    <t>藝采專任3F</t>
    <phoneticPr fontId="5" type="noConversion"/>
  </si>
  <si>
    <t>輔導9＋藝采三專19＋藝采四專15+育賢三專8</t>
    <phoneticPr fontId="5" type="noConversion"/>
  </si>
  <si>
    <t>特教班</t>
    <phoneticPr fontId="5" type="noConversion"/>
  </si>
  <si>
    <t>學生23+師16</t>
    <phoneticPr fontId="5" type="noConversion"/>
  </si>
  <si>
    <t>學務處</t>
    <phoneticPr fontId="5" type="noConversion"/>
  </si>
  <si>
    <t>學務11＋補校1+教師4＋警衛1</t>
    <phoneticPr fontId="5" type="noConversion"/>
  </si>
  <si>
    <t>總務處</t>
    <phoneticPr fontId="5" type="noConversion"/>
  </si>
  <si>
    <t>校1.總9.教務8.人會4.教師3.備5</t>
    <phoneticPr fontId="5" type="noConversion"/>
  </si>
  <si>
    <t xml:space="preserve">廚房　　      </t>
    <phoneticPr fontId="5" type="noConversion"/>
  </si>
  <si>
    <t xml:space="preserve">廚工7＋樣本1  </t>
    <phoneticPr fontId="5" type="noConversion"/>
  </si>
  <si>
    <t>素食</t>
    <phoneticPr fontId="5" type="noConversion"/>
  </si>
  <si>
    <t>全校</t>
    <phoneticPr fontId="5" type="noConversion"/>
  </si>
  <si>
    <t>國輔</t>
    <phoneticPr fontId="5" type="noConversion"/>
  </si>
  <si>
    <t>特</t>
    <phoneticPr fontId="5" type="noConversion"/>
  </si>
  <si>
    <t>學務</t>
    <phoneticPr fontId="5" type="noConversion"/>
  </si>
  <si>
    <t>總務</t>
    <phoneticPr fontId="5" type="noConversion"/>
  </si>
  <si>
    <t>廚房</t>
    <phoneticPr fontId="5" type="noConversion"/>
  </si>
  <si>
    <t>細油麵</t>
  </si>
  <si>
    <t>東寶食品有限公司</t>
  </si>
  <si>
    <t>高麗菜(QRC)+</t>
  </si>
  <si>
    <t>義賢果菜生產合作社</t>
  </si>
  <si>
    <t>95 KG</t>
  </si>
  <si>
    <t>永軒公司</t>
  </si>
  <si>
    <t>30 KG</t>
  </si>
  <si>
    <t>20 KG</t>
  </si>
  <si>
    <t>紅蘿蔔(QRC)</t>
  </si>
  <si>
    <t>林太郎</t>
  </si>
  <si>
    <t>12 KG</t>
  </si>
  <si>
    <t>蔥</t>
  </si>
  <si>
    <t>明華菓菜行</t>
  </si>
  <si>
    <t>2 KG</t>
  </si>
  <si>
    <t>絞紅蔥頭</t>
  </si>
  <si>
    <t>安平蔥蒜行</t>
  </si>
  <si>
    <t>乾蝦仁</t>
  </si>
  <si>
    <t>正興行</t>
  </si>
  <si>
    <t>1.5 KG</t>
  </si>
  <si>
    <t>乾香菇絲</t>
  </si>
  <si>
    <t>埔豐農場</t>
  </si>
  <si>
    <t>聯宏食品企業有限公司</t>
  </si>
  <si>
    <t>15 KG</t>
  </si>
  <si>
    <t>絞蒜頭</t>
  </si>
  <si>
    <t>豬血(台灣)</t>
  </si>
  <si>
    <t>劉美惠</t>
  </si>
  <si>
    <t>東杰蛋品有限公司</t>
  </si>
  <si>
    <t>10 KG</t>
  </si>
  <si>
    <t>8 KG</t>
  </si>
  <si>
    <t>中港興食品有限公司</t>
  </si>
  <si>
    <t>品碩豐食品行</t>
  </si>
  <si>
    <t>6 包</t>
  </si>
  <si>
    <t>5 KG</t>
  </si>
  <si>
    <t>木耳絲(QRC)</t>
  </si>
  <si>
    <t>魏琮霖</t>
  </si>
  <si>
    <t>105 KG</t>
  </si>
  <si>
    <t>廣大利蛋品有限公司</t>
  </si>
  <si>
    <t>涼薯(QRC)</t>
  </si>
  <si>
    <t>宋秀桂</t>
  </si>
  <si>
    <t>嘉鹿果菜生產合作社</t>
  </si>
  <si>
    <t>85 KG</t>
  </si>
  <si>
    <t>金針菇(QRC)</t>
  </si>
  <si>
    <t>王政傑</t>
  </si>
  <si>
    <t>和總雜糧行</t>
  </si>
  <si>
    <t>4 包</t>
  </si>
  <si>
    <t>紅棗(0.6K)</t>
  </si>
  <si>
    <t>3 包</t>
  </si>
  <si>
    <t>桂圓干(600g)</t>
  </si>
  <si>
    <t>3 盒</t>
  </si>
  <si>
    <t>雪蓮子</t>
  </si>
  <si>
    <t>台糖(25K)</t>
  </si>
  <si>
    <t>日陞食品有限公司</t>
  </si>
  <si>
    <t>2 包</t>
  </si>
  <si>
    <t>枸杞(0.6K)</t>
  </si>
  <si>
    <t>元榮有限公司</t>
  </si>
  <si>
    <t>1 包</t>
  </si>
  <si>
    <t>瘦夾心肉絲</t>
    <phoneticPr fontId="4" type="noConversion"/>
  </si>
  <si>
    <t>瘦夾心肉丁</t>
    <phoneticPr fontId="4" type="noConversion"/>
  </si>
  <si>
    <t>海帶結</t>
    <phoneticPr fontId="4" type="noConversion"/>
  </si>
  <si>
    <t>洗選蛋</t>
    <phoneticPr fontId="4" type="noConversion"/>
  </si>
  <si>
    <t>大骨(切)</t>
    <phoneticPr fontId="4" type="noConversion"/>
  </si>
  <si>
    <t>薄軟豆腐(非基改)</t>
    <phoneticPr fontId="4" type="noConversion"/>
  </si>
  <si>
    <t>脆筍絲</t>
    <phoneticPr fontId="4" type="noConversion"/>
  </si>
  <si>
    <t>有機荷葉白菜</t>
  </si>
  <si>
    <t>御圃</t>
  </si>
  <si>
    <t>薑絲</t>
  </si>
  <si>
    <t>140 KG</t>
    <phoneticPr fontId="4" type="noConversion"/>
  </si>
  <si>
    <t>白木耳(0.6K)---先送</t>
    <phoneticPr fontId="4" type="noConversion"/>
  </si>
  <si>
    <t>瘦夾心肉(絞)</t>
    <phoneticPr fontId="4" type="noConversion"/>
  </si>
  <si>
    <t>攪花瓜</t>
    <phoneticPr fontId="4" type="noConversion"/>
  </si>
  <si>
    <t>四季豆(QRC)</t>
    <phoneticPr fontId="4" type="noConversion"/>
  </si>
  <si>
    <t xml:space="preserve">桃園市蘆竹區南崁國中111學年第一學期學生午餐食譜設計表  第 1 週 </t>
    <phoneticPr fontId="5" type="noConversion"/>
  </si>
  <si>
    <t>熟鹹蛋(CAS)(6入)</t>
    <phoneticPr fontId="4" type="noConversion"/>
  </si>
  <si>
    <t>桃園市蘆竹區南崁國中111學年第一學期學生午餐食譜設計表  第 1 週 (素食菜單)</t>
    <phoneticPr fontId="5" type="noConversion"/>
  </si>
  <si>
    <t>瓜仔干丁</t>
    <phoneticPr fontId="4" type="noConversion"/>
  </si>
  <si>
    <t>津悅</t>
    <phoneticPr fontId="4" type="noConversion"/>
  </si>
  <si>
    <t>豆干丁(非基改)</t>
    <phoneticPr fontId="4" type="noConversion"/>
  </si>
  <si>
    <t>素火腿(1K)</t>
    <phoneticPr fontId="4" type="noConversion"/>
  </si>
  <si>
    <t>佛心</t>
    <phoneticPr fontId="4" type="noConversion"/>
  </si>
  <si>
    <t>百頁豆腐(非基改)</t>
    <phoneticPr fontId="4" type="noConversion"/>
  </si>
  <si>
    <t>攪花瓜1.8K</t>
    <phoneticPr fontId="4" type="noConversion"/>
  </si>
  <si>
    <t>細油麵~東寶直送</t>
    <phoneticPr fontId="4" type="noConversion"/>
  </si>
  <si>
    <t>鳥蛋(QRC)</t>
    <phoneticPr fontId="4" type="noConversion"/>
  </si>
  <si>
    <t>科盈食品有限公司</t>
    <phoneticPr fontId="4" type="noConversion"/>
  </si>
  <si>
    <t>禎祥</t>
    <phoneticPr fontId="4" type="noConversion"/>
  </si>
  <si>
    <t>毛豆仁(CAS)(1K)</t>
    <phoneticPr fontId="4" type="noConversion"/>
  </si>
  <si>
    <t>洋蔥(進口)+</t>
    <phoneticPr fontId="4" type="noConversion"/>
  </si>
  <si>
    <t>信泰</t>
    <phoneticPr fontId="4" type="noConversion"/>
  </si>
  <si>
    <t>營養師:                                                                            午餐秘書:                                                                        主任:                                                                              校長: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</si>
</sst>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m/d\ &quot;星&quot;&quot;期&quot;&quot;一&quot;"/>
    <numFmt numFmtId="177" formatCode="m/d\ &quot;星&quot;&quot;期&quot;&quot;二&quot;"/>
    <numFmt numFmtId="178" formatCode="m/d\ &quot;星&quot;&quot;期&quot;&quot;三&quot;"/>
    <numFmt numFmtId="179" formatCode="m/d\ &quot;星&quot;&quot;期&quot;&quot;四&quot;"/>
    <numFmt numFmtId="180" formatCode="m/d\ &quot;星&quot;&quot;期&quot;&quot;五&quot;"/>
    <numFmt numFmtId="181" formatCode="#&quot;人&quot;"/>
    <numFmt numFmtId="182" formatCode="#0.0&quot;KG&quot;"/>
    <numFmt numFmtId="183" formatCode="#\ &quot;包&quot;"/>
    <numFmt numFmtId="184" formatCode="#\ &quot;KG&quot;"/>
    <numFmt numFmtId="185" formatCode="#\ &quot;份&quot;"/>
    <numFmt numFmtId="186" formatCode="0;_뤀"/>
    <numFmt numFmtId="187" formatCode="0;_栀"/>
    <numFmt numFmtId="188" formatCode="#\ &quot;盒&quot;"/>
    <numFmt numFmtId="189" formatCode="#\ &quot;條&quot;"/>
    <numFmt numFmtId="190" formatCode="#&quot;KG&quot;"/>
  </numFmts>
  <fonts count="56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4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53"/>
      <name val="標楷體"/>
      <family val="4"/>
      <charset val="136"/>
    </font>
    <font>
      <b/>
      <sz val="26"/>
      <name val="新細明體"/>
      <family val="1"/>
      <charset val="136"/>
    </font>
    <font>
      <sz val="26"/>
      <name val="新細明體"/>
      <family val="1"/>
      <charset val="136"/>
    </font>
    <font>
      <b/>
      <sz val="26"/>
      <name val="新細明體"/>
      <family val="1"/>
      <charset val="136"/>
      <scheme val="minor"/>
    </font>
    <font>
      <sz val="26"/>
      <name val="新細明體"/>
      <family val="1"/>
      <charset val="136"/>
      <scheme val="minor"/>
    </font>
    <font>
      <sz val="22"/>
      <name val="新細明體"/>
      <family val="1"/>
      <charset val="136"/>
    </font>
    <font>
      <sz val="9"/>
      <color theme="1"/>
      <name val="新細明體"/>
      <family val="2"/>
      <charset val="136"/>
      <scheme val="minor"/>
    </font>
    <font>
      <sz val="25"/>
      <color theme="1"/>
      <name val="新細明體"/>
      <family val="1"/>
      <charset val="136"/>
      <scheme val="minor"/>
    </font>
    <font>
      <sz val="25"/>
      <name val="新細明體"/>
      <family val="1"/>
      <charset val="136"/>
      <scheme val="minor"/>
    </font>
    <font>
      <sz val="22"/>
      <color theme="1"/>
      <name val="新細明體"/>
      <family val="1"/>
      <charset val="136"/>
      <scheme val="minor"/>
    </font>
    <font>
      <b/>
      <sz val="25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36"/>
      <color indexed="10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25"/>
      <name val="新細明體"/>
      <family val="1"/>
      <charset val="136"/>
    </font>
    <font>
      <sz val="25"/>
      <name val="新細明體"/>
      <family val="1"/>
      <charset val="136"/>
    </font>
    <font>
      <b/>
      <sz val="36"/>
      <name val="新細明體"/>
      <family val="1"/>
      <charset val="136"/>
    </font>
    <font>
      <sz val="20"/>
      <name val="新細明體"/>
      <family val="1"/>
      <charset val="136"/>
    </font>
    <font>
      <b/>
      <sz val="25"/>
      <name val="新細明體"/>
      <family val="1"/>
      <charset val="136"/>
      <scheme val="major"/>
    </font>
    <font>
      <sz val="28"/>
      <name val="新細明體"/>
      <family val="1"/>
      <charset val="136"/>
    </font>
    <font>
      <sz val="10"/>
      <name val="細明體"/>
      <family val="3"/>
      <charset val="136"/>
    </font>
    <font>
      <sz val="12"/>
      <name val="PMingLiu"/>
      <family val="1"/>
      <charset val="136"/>
    </font>
    <font>
      <sz val="22"/>
      <name val="標楷體"/>
      <family val="4"/>
      <charset val="136"/>
    </font>
    <font>
      <sz val="8"/>
      <name val="標楷體"/>
      <family val="4"/>
      <charset val="136"/>
    </font>
    <font>
      <sz val="14"/>
      <color indexed="10"/>
      <name val="標楷體"/>
      <family val="4"/>
      <charset val="136"/>
    </font>
    <font>
      <sz val="12"/>
      <name val="華康魏碑體"/>
      <family val="1"/>
      <charset val="136"/>
    </font>
    <font>
      <sz val="12"/>
      <name val="標楷體"/>
      <family val="4"/>
      <charset val="136"/>
    </font>
    <font>
      <sz val="11"/>
      <name val="細明體"/>
      <family val="3"/>
      <charset val="136"/>
    </font>
    <font>
      <sz val="11"/>
      <name val="AR MinchoL JIS"/>
      <family val="3"/>
      <charset val="128"/>
    </font>
    <font>
      <sz val="10"/>
      <name val="標楷體"/>
      <family val="4"/>
      <charset val="136"/>
    </font>
    <font>
      <sz val="18"/>
      <color rgb="FFFF0000"/>
      <name val="AR MinchoL JIS"/>
      <family val="3"/>
      <charset val="128"/>
    </font>
    <font>
      <sz val="18"/>
      <name val="AR MinchoL JIS"/>
      <family val="3"/>
      <charset val="128"/>
    </font>
    <font>
      <sz val="12"/>
      <color rgb="FFFF0000"/>
      <name val="新細明體"/>
      <family val="1"/>
      <charset val="136"/>
    </font>
    <font>
      <sz val="11"/>
      <name val="新細明體"/>
      <family val="1"/>
      <charset val="136"/>
    </font>
    <font>
      <sz val="18"/>
      <name val="細明體"/>
      <family val="3"/>
      <charset val="136"/>
    </font>
    <font>
      <sz val="22"/>
      <name val="細明體"/>
      <family val="3"/>
      <charset val="136"/>
    </font>
    <font>
      <sz val="20"/>
      <color indexed="10"/>
      <name val="細明體"/>
      <family val="3"/>
      <charset val="136"/>
    </font>
    <font>
      <b/>
      <sz val="12"/>
      <name val="標楷體"/>
      <family val="4"/>
      <charset val="136"/>
    </font>
    <font>
      <sz val="16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rgb="FF009900"/>
      <name val="標楷體"/>
      <family val="4"/>
      <charset val="136"/>
    </font>
    <font>
      <sz val="12"/>
      <color rgb="FF009900"/>
      <name val="新細明體"/>
      <family val="1"/>
      <charset val="136"/>
    </font>
    <font>
      <b/>
      <sz val="20"/>
      <name val="標楷體"/>
      <family val="4"/>
      <charset val="136"/>
    </font>
    <font>
      <sz val="16"/>
      <color rgb="FFFF0000"/>
      <name val="新細明體"/>
      <family val="1"/>
      <charset val="136"/>
    </font>
    <font>
      <sz val="26"/>
      <color theme="1"/>
      <name val="新細明體"/>
      <family val="1"/>
      <charset val="136"/>
      <scheme val="minor"/>
    </font>
    <font>
      <sz val="26"/>
      <color rgb="FF000000"/>
      <name val="新細明體"/>
      <family val="1"/>
      <charset val="136"/>
    </font>
    <font>
      <b/>
      <sz val="26"/>
      <color rgb="FF0000FF"/>
      <name val="新細明體"/>
      <family val="1"/>
      <charset val="136"/>
      <scheme val="minor"/>
    </font>
    <font>
      <b/>
      <sz val="25"/>
      <color rgb="FF0000FF"/>
      <name val="新細明體"/>
      <family val="1"/>
      <charset val="136"/>
      <scheme val="minor"/>
    </font>
    <font>
      <sz val="26"/>
      <color rgb="FFFF0000"/>
      <name val="新細明體"/>
      <family val="1"/>
      <charset val="136"/>
      <scheme val="minor"/>
    </font>
    <font>
      <b/>
      <sz val="26"/>
      <color rgb="FFFF000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0">
      <alignment horizontal="left" vertical="center"/>
    </xf>
    <xf numFmtId="0" fontId="17" fillId="0" borderId="0">
      <alignment vertical="center"/>
    </xf>
    <xf numFmtId="0" fontId="27" fillId="0" borderId="0"/>
    <xf numFmtId="0" fontId="2" fillId="0" borderId="0"/>
  </cellStyleXfs>
  <cellXfs count="167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2" borderId="2" xfId="1" applyFont="1" applyFill="1" applyBorder="1">
      <alignment vertical="center"/>
    </xf>
    <xf numFmtId="0" fontId="2" fillId="0" borderId="0" xfId="1">
      <alignment vertical="center"/>
    </xf>
    <xf numFmtId="0" fontId="8" fillId="2" borderId="2" xfId="1" applyFont="1" applyFill="1" applyBorder="1">
      <alignment vertical="center"/>
    </xf>
    <xf numFmtId="0" fontId="7" fillId="2" borderId="2" xfId="1" applyFont="1" applyFill="1" applyBorder="1" applyAlignment="1">
      <alignment horizontal="center" vertical="center" shrinkToFit="1"/>
    </xf>
    <xf numFmtId="0" fontId="11" fillId="0" borderId="0" xfId="1" applyFont="1">
      <alignment vertical="center"/>
    </xf>
    <xf numFmtId="0" fontId="13" fillId="0" borderId="0" xfId="0" applyFont="1">
      <alignment vertical="center"/>
    </xf>
    <xf numFmtId="0" fontId="14" fillId="2" borderId="2" xfId="0" applyFont="1" applyFill="1" applyBorder="1">
      <alignment vertical="center"/>
    </xf>
    <xf numFmtId="0" fontId="15" fillId="0" borderId="0" xfId="0" applyFont="1">
      <alignment vertical="center"/>
    </xf>
    <xf numFmtId="0" fontId="16" fillId="0" borderId="2" xfId="1" applyFont="1" applyBorder="1" applyAlignment="1">
      <alignment horizontal="center" vertical="center"/>
    </xf>
    <xf numFmtId="0" fontId="19" fillId="0" borderId="0" xfId="1" applyFont="1">
      <alignment vertical="center"/>
    </xf>
    <xf numFmtId="0" fontId="21" fillId="0" borderId="2" xfId="1" applyFont="1" applyBorder="1" applyAlignment="1">
      <alignment horizontal="center" vertical="center"/>
    </xf>
    <xf numFmtId="0" fontId="21" fillId="0" borderId="2" xfId="1" applyFont="1" applyBorder="1">
      <alignment vertical="center"/>
    </xf>
    <xf numFmtId="0" fontId="21" fillId="2" borderId="2" xfId="1" applyFont="1" applyFill="1" applyBorder="1" applyAlignment="1">
      <alignment horizontal="center" vertical="center"/>
    </xf>
    <xf numFmtId="0" fontId="21" fillId="2" borderId="2" xfId="1" applyFont="1" applyFill="1" applyBorder="1">
      <alignment vertical="center"/>
    </xf>
    <xf numFmtId="0" fontId="23" fillId="0" borderId="0" xfId="1" applyFont="1">
      <alignment vertical="center"/>
    </xf>
    <xf numFmtId="187" fontId="21" fillId="0" borderId="2" xfId="1" applyNumberFormat="1" applyFont="1" applyBorder="1" applyAlignment="1">
      <alignment horizontal="center" vertical="center"/>
    </xf>
    <xf numFmtId="0" fontId="21" fillId="0" borderId="0" xfId="1" applyFont="1">
      <alignment vertical="center"/>
    </xf>
    <xf numFmtId="0" fontId="25" fillId="0" borderId="0" xfId="1" applyFont="1">
      <alignment vertical="center"/>
    </xf>
    <xf numFmtId="0" fontId="21" fillId="0" borderId="0" xfId="1" applyFont="1" applyAlignment="1">
      <alignment horizontal="right" vertical="center"/>
    </xf>
    <xf numFmtId="0" fontId="2" fillId="0" borderId="0" xfId="1" applyAlignment="1">
      <alignment horizontal="right" vertical="center"/>
    </xf>
    <xf numFmtId="0" fontId="5" fillId="0" borderId="0" xfId="1" applyFont="1">
      <alignment vertical="center"/>
    </xf>
    <xf numFmtId="0" fontId="7" fillId="2" borderId="2" xfId="1" applyFont="1" applyFill="1" applyBorder="1" applyAlignment="1">
      <alignment horizontal="center" vertical="center"/>
    </xf>
    <xf numFmtId="181" fontId="7" fillId="2" borderId="2" xfId="1" applyNumberFormat="1" applyFont="1" applyFill="1" applyBorder="1" applyAlignment="1">
      <alignment horizontal="center" vertical="center"/>
    </xf>
    <xf numFmtId="0" fontId="10" fillId="0" borderId="2" xfId="3" applyFont="1" applyBorder="1">
      <alignment horizontal="left" vertical="center"/>
    </xf>
    <xf numFmtId="0" fontId="10" fillId="0" borderId="2" xfId="3" applyFont="1" applyBorder="1" applyAlignment="1">
      <alignment horizontal="right" vertical="center"/>
    </xf>
    <xf numFmtId="183" fontId="10" fillId="0" borderId="2" xfId="3" applyNumberFormat="1" applyFont="1" applyBorder="1" applyAlignment="1">
      <alignment horizontal="right" vertical="center"/>
    </xf>
    <xf numFmtId="184" fontId="10" fillId="0" borderId="2" xfId="3" applyNumberFormat="1" applyFont="1" applyBorder="1" applyAlignment="1">
      <alignment horizontal="right" vertical="center"/>
    </xf>
    <xf numFmtId="0" fontId="9" fillId="0" borderId="2" xfId="3" applyFont="1" applyBorder="1" applyAlignment="1">
      <alignment horizontal="center" vertical="center" textRotation="255"/>
    </xf>
    <xf numFmtId="0" fontId="10" fillId="0" borderId="2" xfId="3" applyFont="1" applyBorder="1" applyAlignment="1">
      <alignment horizontal="center" vertical="center" textRotation="255"/>
    </xf>
    <xf numFmtId="185" fontId="10" fillId="2" borderId="2" xfId="3" applyNumberFormat="1" applyFont="1" applyFill="1" applyBorder="1" applyAlignment="1">
      <alignment horizontal="right" vertical="center"/>
    </xf>
    <xf numFmtId="0" fontId="31" fillId="0" borderId="0" xfId="6" applyFont="1" applyAlignment="1">
      <alignment vertical="center"/>
    </xf>
    <xf numFmtId="0" fontId="32" fillId="0" borderId="2" xfId="6" applyFont="1" applyBorder="1" applyAlignment="1">
      <alignment horizontal="center" vertical="center"/>
    </xf>
    <xf numFmtId="0" fontId="33" fillId="0" borderId="2" xfId="6" applyFont="1" applyBorder="1" applyAlignment="1">
      <alignment horizontal="center" vertical="center"/>
    </xf>
    <xf numFmtId="0" fontId="34" fillId="0" borderId="2" xfId="6" applyFont="1" applyBorder="1" applyAlignment="1">
      <alignment horizontal="center" vertical="center"/>
    </xf>
    <xf numFmtId="0" fontId="2" fillId="0" borderId="2" xfId="6" applyBorder="1" applyAlignment="1">
      <alignment vertical="center"/>
    </xf>
    <xf numFmtId="0" fontId="2" fillId="0" borderId="0" xfId="6" applyAlignment="1">
      <alignment vertical="center"/>
    </xf>
    <xf numFmtId="0" fontId="35" fillId="0" borderId="2" xfId="6" applyFont="1" applyBorder="1" applyAlignment="1">
      <alignment horizontal="center" wrapText="1"/>
    </xf>
    <xf numFmtId="0" fontId="36" fillId="0" borderId="2" xfId="6" applyFont="1" applyBorder="1" applyAlignment="1">
      <alignment horizontal="center" vertical="center"/>
    </xf>
    <xf numFmtId="0" fontId="37" fillId="0" borderId="2" xfId="6" applyFont="1" applyBorder="1" applyAlignment="1">
      <alignment horizontal="center" vertical="center"/>
    </xf>
    <xf numFmtId="0" fontId="38" fillId="0" borderId="0" xfId="6" applyFont="1" applyAlignment="1">
      <alignment vertical="center"/>
    </xf>
    <xf numFmtId="0" fontId="39" fillId="0" borderId="2" xfId="6" applyFont="1" applyBorder="1" applyAlignment="1">
      <alignment horizontal="center" vertical="center"/>
    </xf>
    <xf numFmtId="0" fontId="2" fillId="0" borderId="3" xfId="6" applyBorder="1" applyAlignment="1">
      <alignment vertical="center"/>
    </xf>
    <xf numFmtId="0" fontId="37" fillId="2" borderId="2" xfId="6" applyFont="1" applyFill="1" applyBorder="1" applyAlignment="1">
      <alignment horizontal="center" vertical="center"/>
    </xf>
    <xf numFmtId="0" fontId="2" fillId="2" borderId="2" xfId="6" applyFill="1" applyBorder="1" applyAlignment="1">
      <alignment vertical="center"/>
    </xf>
    <xf numFmtId="0" fontId="26" fillId="0" borderId="5" xfId="6" applyFont="1" applyBorder="1" applyAlignment="1">
      <alignment horizontal="center" vertical="center" wrapText="1"/>
    </xf>
    <xf numFmtId="0" fontId="37" fillId="0" borderId="7" xfId="6" applyFont="1" applyBorder="1" applyAlignment="1">
      <alignment horizontal="center" vertical="center"/>
    </xf>
    <xf numFmtId="0" fontId="37" fillId="0" borderId="1" xfId="6" applyFont="1" applyBorder="1" applyAlignment="1">
      <alignment horizontal="center" vertical="center"/>
    </xf>
    <xf numFmtId="0" fontId="37" fillId="2" borderId="7" xfId="6" applyFont="1" applyFill="1" applyBorder="1" applyAlignment="1">
      <alignment horizontal="center" vertical="center"/>
    </xf>
    <xf numFmtId="0" fontId="40" fillId="0" borderId="1" xfId="6" applyFont="1" applyBorder="1" applyAlignment="1">
      <alignment horizontal="center" vertical="center"/>
    </xf>
    <xf numFmtId="0" fontId="41" fillId="0" borderId="1" xfId="6" applyFont="1" applyBorder="1" applyAlignment="1">
      <alignment horizontal="center" vertical="center"/>
    </xf>
    <xf numFmtId="0" fontId="42" fillId="0" borderId="1" xfId="6" applyFont="1" applyBorder="1" applyAlignment="1">
      <alignment horizontal="center" vertical="center"/>
    </xf>
    <xf numFmtId="0" fontId="2" fillId="0" borderId="2" xfId="6" applyBorder="1" applyAlignment="1">
      <alignment vertical="center" wrapText="1"/>
    </xf>
    <xf numFmtId="0" fontId="2" fillId="0" borderId="4" xfId="6" applyBorder="1" applyAlignment="1">
      <alignment vertical="center" wrapText="1"/>
    </xf>
    <xf numFmtId="0" fontId="2" fillId="0" borderId="4" xfId="6" applyBorder="1" applyAlignment="1">
      <alignment horizontal="right" vertical="center"/>
    </xf>
    <xf numFmtId="0" fontId="2" fillId="0" borderId="0" xfId="6" applyAlignment="1">
      <alignment horizontal="left" vertical="center"/>
    </xf>
    <xf numFmtId="0" fontId="37" fillId="0" borderId="5" xfId="6" applyFont="1" applyBorder="1" applyAlignment="1">
      <alignment horizontal="center" vertical="center"/>
    </xf>
    <xf numFmtId="0" fontId="41" fillId="0" borderId="7" xfId="6" applyFont="1" applyBorder="1" applyAlignment="1">
      <alignment horizontal="center" vertical="center"/>
    </xf>
    <xf numFmtId="0" fontId="2" fillId="0" borderId="7" xfId="6" applyBorder="1" applyAlignment="1">
      <alignment horizontal="left" vertical="center"/>
    </xf>
    <xf numFmtId="0" fontId="2" fillId="0" borderId="6" xfId="6" applyBorder="1" applyAlignment="1">
      <alignment horizontal="right" vertical="center"/>
    </xf>
    <xf numFmtId="0" fontId="45" fillId="0" borderId="7" xfId="6" applyFont="1" applyBorder="1" applyAlignment="1">
      <alignment horizontal="left" vertical="center"/>
    </xf>
    <xf numFmtId="0" fontId="45" fillId="0" borderId="6" xfId="6" applyFont="1" applyBorder="1" applyAlignment="1">
      <alignment horizontal="right" vertical="center"/>
    </xf>
    <xf numFmtId="0" fontId="43" fillId="0" borderId="7" xfId="6" applyFont="1" applyBorder="1" applyAlignment="1">
      <alignment horizontal="left" vertical="center" wrapText="1"/>
    </xf>
    <xf numFmtId="0" fontId="43" fillId="0" borderId="7" xfId="6" applyFont="1" applyBorder="1" applyAlignment="1">
      <alignment vertical="center"/>
    </xf>
    <xf numFmtId="0" fontId="43" fillId="0" borderId="1" xfId="6" applyFont="1" applyBorder="1" applyAlignment="1">
      <alignment vertical="center"/>
    </xf>
    <xf numFmtId="0" fontId="43" fillId="0" borderId="6" xfId="6" applyFont="1" applyBorder="1" applyAlignment="1">
      <alignment vertical="center"/>
    </xf>
    <xf numFmtId="0" fontId="2" fillId="0" borderId="2" xfId="6" applyBorder="1" applyAlignment="1">
      <alignment horizontal="center"/>
    </xf>
    <xf numFmtId="0" fontId="2" fillId="0" borderId="2" xfId="6" applyBorder="1" applyAlignment="1">
      <alignment horizontal="center" vertical="center"/>
    </xf>
    <xf numFmtId="0" fontId="2" fillId="0" borderId="0" xfId="6"/>
    <xf numFmtId="0" fontId="49" fillId="0" borderId="2" xfId="6" applyFont="1" applyBorder="1" applyAlignment="1">
      <alignment horizontal="center"/>
    </xf>
    <xf numFmtId="0" fontId="38" fillId="0" borderId="2" xfId="6" applyFont="1" applyBorder="1" applyAlignment="1">
      <alignment horizontal="center"/>
    </xf>
    <xf numFmtId="0" fontId="38" fillId="0" borderId="2" xfId="6" applyFont="1" applyBorder="1"/>
    <xf numFmtId="0" fontId="47" fillId="0" borderId="2" xfId="6" applyFont="1" applyBorder="1" applyAlignment="1">
      <alignment horizontal="center"/>
    </xf>
    <xf numFmtId="0" fontId="50" fillId="0" borderId="2" xfId="3" applyFont="1" applyBorder="1">
      <alignment horizontal="left" vertical="center"/>
    </xf>
    <xf numFmtId="0" fontId="50" fillId="0" borderId="2" xfId="3" applyFont="1" applyBorder="1" applyAlignment="1">
      <alignment horizontal="right" vertical="center"/>
    </xf>
    <xf numFmtId="0" fontId="51" fillId="0" borderId="2" xfId="3" applyFont="1" applyBorder="1" applyAlignment="1">
      <alignment horizontal="right" vertical="center"/>
    </xf>
    <xf numFmtId="0" fontId="8" fillId="3" borderId="2" xfId="0" applyFont="1" applyFill="1" applyBorder="1">
      <alignment vertical="center"/>
    </xf>
    <xf numFmtId="0" fontId="51" fillId="0" borderId="2" xfId="0" applyFont="1" applyBorder="1">
      <alignment vertical="center"/>
    </xf>
    <xf numFmtId="188" fontId="50" fillId="0" borderId="2" xfId="3" applyNumberFormat="1" applyFont="1" applyBorder="1" applyAlignment="1">
      <alignment horizontal="right" vertical="center"/>
    </xf>
    <xf numFmtId="0" fontId="13" fillId="0" borderId="2" xfId="0" applyFont="1" applyBorder="1">
      <alignment vertical="center"/>
    </xf>
    <xf numFmtId="0" fontId="52" fillId="0" borderId="2" xfId="3" applyFont="1" applyBorder="1">
      <alignment horizontal="left" vertical="center"/>
    </xf>
    <xf numFmtId="0" fontId="52" fillId="0" borderId="2" xfId="3" applyFont="1" applyBorder="1" applyAlignment="1">
      <alignment horizontal="right" vertical="center"/>
    </xf>
    <xf numFmtId="0" fontId="53" fillId="0" borderId="2" xfId="0" applyFont="1" applyBorder="1">
      <alignment vertical="center"/>
    </xf>
    <xf numFmtId="189" fontId="53" fillId="0" borderId="2" xfId="0" applyNumberFormat="1" applyFont="1" applyBorder="1" applyAlignment="1">
      <alignment horizontal="right" vertical="center"/>
    </xf>
    <xf numFmtId="0" fontId="53" fillId="0" borderId="2" xfId="3" applyFont="1" applyBorder="1">
      <alignment horizontal="left" vertical="center"/>
    </xf>
    <xf numFmtId="190" fontId="53" fillId="0" borderId="2" xfId="0" applyNumberFormat="1" applyFont="1" applyBorder="1" applyAlignment="1">
      <alignment horizontal="right" vertical="center"/>
    </xf>
    <xf numFmtId="181" fontId="7" fillId="2" borderId="2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9" fillId="0" borderId="2" xfId="3" applyFont="1" applyBorder="1" applyAlignment="1">
      <alignment horizontal="center" vertical="center" textRotation="255"/>
    </xf>
    <xf numFmtId="0" fontId="10" fillId="0" borderId="2" xfId="3" applyFont="1" applyBorder="1" applyAlignment="1">
      <alignment horizontal="center" vertical="center" textRotation="255"/>
    </xf>
    <xf numFmtId="0" fontId="54" fillId="0" borderId="2" xfId="3" applyFont="1" applyBorder="1" applyAlignment="1">
      <alignment horizontal="right" vertical="center"/>
    </xf>
    <xf numFmtId="0" fontId="54" fillId="0" borderId="2" xfId="3" applyFont="1" applyBorder="1">
      <alignment horizontal="left" vertical="center"/>
    </xf>
    <xf numFmtId="184" fontId="54" fillId="0" borderId="2" xfId="3" applyNumberFormat="1" applyFont="1" applyBorder="1" applyAlignment="1">
      <alignment horizontal="right" vertical="center"/>
    </xf>
    <xf numFmtId="188" fontId="54" fillId="0" borderId="2" xfId="3" applyNumberFormat="1" applyFont="1" applyBorder="1" applyAlignment="1">
      <alignment horizontal="right" vertical="center"/>
    </xf>
    <xf numFmtId="183" fontId="54" fillId="0" borderId="2" xfId="3" applyNumberFormat="1" applyFont="1" applyBorder="1" applyAlignment="1">
      <alignment horizontal="right" vertical="center"/>
    </xf>
    <xf numFmtId="0" fontId="55" fillId="0" borderId="2" xfId="3" applyFont="1" applyBorder="1">
      <alignment horizontal="left" vertical="center"/>
    </xf>
    <xf numFmtId="0" fontId="55" fillId="0" borderId="2" xfId="3" applyFont="1" applyBorder="1" applyAlignment="1">
      <alignment horizontal="right" vertical="center"/>
    </xf>
    <xf numFmtId="183" fontId="55" fillId="0" borderId="2" xfId="3" applyNumberFormat="1" applyFont="1" applyBorder="1" applyAlignment="1">
      <alignment horizontal="right" vertical="center"/>
    </xf>
    <xf numFmtId="0" fontId="46" fillId="0" borderId="5" xfId="6" applyFont="1" applyBorder="1" applyAlignment="1">
      <alignment horizontal="left" vertical="center" wrapText="1"/>
    </xf>
    <xf numFmtId="0" fontId="47" fillId="0" borderId="6" xfId="6" applyFont="1" applyBorder="1" applyAlignment="1">
      <alignment horizontal="left" vertical="center"/>
    </xf>
    <xf numFmtId="0" fontId="44" fillId="0" borderId="5" xfId="6" applyFont="1" applyBorder="1" applyAlignment="1">
      <alignment horizontal="center" vertical="center"/>
    </xf>
    <xf numFmtId="0" fontId="38" fillId="0" borderId="7" xfId="6" applyFont="1" applyBorder="1" applyAlignment="1">
      <alignment horizontal="center" vertical="center"/>
    </xf>
    <xf numFmtId="0" fontId="48" fillId="0" borderId="2" xfId="6" applyFont="1" applyBorder="1" applyAlignment="1">
      <alignment horizontal="left" vertical="center" wrapText="1"/>
    </xf>
    <xf numFmtId="0" fontId="2" fillId="0" borderId="2" xfId="6" applyBorder="1" applyAlignment="1">
      <alignment horizontal="left" vertical="center"/>
    </xf>
    <xf numFmtId="0" fontId="44" fillId="0" borderId="2" xfId="6" applyFont="1" applyBorder="1" applyAlignment="1">
      <alignment horizontal="center" vertical="center"/>
    </xf>
    <xf numFmtId="0" fontId="43" fillId="0" borderId="5" xfId="6" applyFont="1" applyBorder="1" applyAlignment="1">
      <alignment horizontal="left" vertical="center" wrapText="1"/>
    </xf>
    <xf numFmtId="0" fontId="2" fillId="0" borderId="6" xfId="6" applyBorder="1" applyAlignment="1">
      <alignment horizontal="left" vertical="center"/>
    </xf>
    <xf numFmtId="0" fontId="44" fillId="2" borderId="5" xfId="6" applyFont="1" applyFill="1" applyBorder="1" applyAlignment="1">
      <alignment horizontal="center" vertical="center"/>
    </xf>
    <xf numFmtId="0" fontId="44" fillId="2" borderId="6" xfId="6" applyFont="1" applyFill="1" applyBorder="1" applyAlignment="1">
      <alignment horizontal="center" vertical="center"/>
    </xf>
    <xf numFmtId="0" fontId="43" fillId="0" borderId="7" xfId="6" applyFont="1" applyBorder="1" applyAlignment="1">
      <alignment vertical="center"/>
    </xf>
    <xf numFmtId="0" fontId="43" fillId="0" borderId="6" xfId="6" applyFont="1" applyBorder="1" applyAlignment="1">
      <alignment vertical="center"/>
    </xf>
    <xf numFmtId="0" fontId="44" fillId="0" borderId="6" xfId="6" applyFont="1" applyBorder="1" applyAlignment="1">
      <alignment horizontal="center" vertical="center"/>
    </xf>
    <xf numFmtId="0" fontId="38" fillId="2" borderId="6" xfId="6" applyFont="1" applyFill="1" applyBorder="1" applyAlignment="1">
      <alignment horizontal="center" vertical="center"/>
    </xf>
    <xf numFmtId="0" fontId="43" fillId="0" borderId="5" xfId="6" applyFont="1" applyBorder="1" applyAlignment="1">
      <alignment horizontal="left" vertical="center"/>
    </xf>
    <xf numFmtId="0" fontId="43" fillId="0" borderId="7" xfId="6" applyFont="1" applyBorder="1" applyAlignment="1">
      <alignment horizontal="left" vertical="center"/>
    </xf>
    <xf numFmtId="0" fontId="43" fillId="0" borderId="6" xfId="6" applyFont="1" applyBorder="1" applyAlignment="1">
      <alignment horizontal="left" vertical="center"/>
    </xf>
    <xf numFmtId="0" fontId="28" fillId="0" borderId="0" xfId="6" applyFont="1" applyAlignment="1">
      <alignment horizontal="center" vertical="center"/>
    </xf>
    <xf numFmtId="0" fontId="43" fillId="0" borderId="6" xfId="6" applyFont="1" applyBorder="1" applyAlignment="1">
      <alignment horizontal="left" vertical="center" wrapText="1"/>
    </xf>
    <xf numFmtId="0" fontId="43" fillId="0" borderId="7" xfId="6" applyFont="1" applyBorder="1" applyAlignment="1">
      <alignment horizontal="left" vertical="center" wrapText="1"/>
    </xf>
    <xf numFmtId="0" fontId="20" fillId="0" borderId="2" xfId="1" applyFont="1" applyBorder="1" applyAlignment="1">
      <alignment horizontal="left" vertical="center" wrapText="1"/>
    </xf>
    <xf numFmtId="0" fontId="24" fillId="0" borderId="0" xfId="1" applyFont="1" applyAlignment="1">
      <alignment horizontal="left" vertical="center"/>
    </xf>
    <xf numFmtId="0" fontId="21" fillId="0" borderId="5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2" fontId="22" fillId="0" borderId="8" xfId="1" applyNumberFormat="1" applyFont="1" applyBorder="1" applyAlignment="1">
      <alignment horizontal="center" vertical="center"/>
    </xf>
    <xf numFmtId="2" fontId="22" fillId="0" borderId="0" xfId="1" applyNumberFormat="1" applyFont="1" applyAlignment="1">
      <alignment horizontal="center" vertical="center"/>
    </xf>
    <xf numFmtId="0" fontId="20" fillId="0" borderId="9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 wrapText="1"/>
    </xf>
    <xf numFmtId="0" fontId="20" fillId="0" borderId="13" xfId="1" applyFont="1" applyBorder="1" applyAlignment="1">
      <alignment horizontal="center" vertical="center" wrapText="1"/>
    </xf>
    <xf numFmtId="0" fontId="20" fillId="0" borderId="14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255"/>
    </xf>
    <xf numFmtId="0" fontId="10" fillId="0" borderId="2" xfId="3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center" vertical="center" textRotation="255"/>
    </xf>
    <xf numFmtId="0" fontId="9" fillId="0" borderId="3" xfId="3" applyFont="1" applyBorder="1" applyAlignment="1">
      <alignment horizontal="center" vertical="center" textRotation="255"/>
    </xf>
    <xf numFmtId="0" fontId="9" fillId="0" borderId="4" xfId="3" applyFont="1" applyBorder="1" applyAlignment="1">
      <alignment horizontal="center" vertical="center" textRotation="255"/>
    </xf>
    <xf numFmtId="0" fontId="10" fillId="0" borderId="3" xfId="3" applyFont="1" applyBorder="1" applyAlignment="1">
      <alignment horizontal="center" vertical="center" textRotation="255"/>
    </xf>
    <xf numFmtId="0" fontId="10" fillId="0" borderId="4" xfId="3" applyFont="1" applyBorder="1" applyAlignment="1">
      <alignment horizontal="center" vertical="center" textRotation="255"/>
    </xf>
    <xf numFmtId="0" fontId="10" fillId="0" borderId="3" xfId="3" applyFont="1" applyBorder="1" applyAlignment="1">
      <alignment horizontal="center" vertical="top" textRotation="255"/>
    </xf>
    <xf numFmtId="0" fontId="10" fillId="0" borderId="4" xfId="3" applyFont="1" applyBorder="1" applyAlignment="1">
      <alignment horizontal="center" vertical="top" textRotation="255"/>
    </xf>
    <xf numFmtId="0" fontId="10" fillId="0" borderId="2" xfId="3" applyFont="1" applyBorder="1" applyAlignment="1">
      <alignment horizontal="center" vertical="top" textRotation="255"/>
    </xf>
    <xf numFmtId="182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textRotation="255"/>
    </xf>
    <xf numFmtId="0" fontId="10" fillId="2" borderId="2" xfId="0" applyFont="1" applyFill="1" applyBorder="1" applyAlignment="1">
      <alignment horizontal="center" vertical="top" textRotation="255"/>
    </xf>
    <xf numFmtId="0" fontId="7" fillId="2" borderId="2" xfId="1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 textRotation="255"/>
    </xf>
    <xf numFmtId="0" fontId="9" fillId="2" borderId="4" xfId="2" applyFont="1" applyFill="1" applyBorder="1" applyAlignment="1">
      <alignment horizontal="center" vertical="center" textRotation="255"/>
    </xf>
    <xf numFmtId="181" fontId="7" fillId="2" borderId="2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76" fontId="7" fillId="2" borderId="2" xfId="1" applyNumberFormat="1" applyFont="1" applyFill="1" applyBorder="1" applyAlignment="1">
      <alignment horizontal="center" vertical="center"/>
    </xf>
    <xf numFmtId="177" fontId="7" fillId="2" borderId="2" xfId="1" applyNumberFormat="1" applyFont="1" applyFill="1" applyBorder="1" applyAlignment="1">
      <alignment horizontal="center" vertical="center"/>
    </xf>
    <xf numFmtId="178" fontId="7" fillId="2" borderId="2" xfId="1" applyNumberFormat="1" applyFont="1" applyFill="1" applyBorder="1" applyAlignment="1">
      <alignment horizontal="center" vertical="center"/>
    </xf>
    <xf numFmtId="179" fontId="7" fillId="2" borderId="2" xfId="1" applyNumberFormat="1" applyFont="1" applyFill="1" applyBorder="1" applyAlignment="1">
      <alignment horizontal="center" vertical="center"/>
    </xf>
    <xf numFmtId="180" fontId="7" fillId="2" borderId="2" xfId="1" applyNumberFormat="1" applyFont="1" applyFill="1" applyBorder="1" applyAlignment="1">
      <alignment horizontal="center" vertical="center"/>
    </xf>
    <xf numFmtId="186" fontId="18" fillId="0" borderId="8" xfId="1" applyNumberFormat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186" fontId="16" fillId="0" borderId="5" xfId="4" applyNumberFormat="1" applyFont="1" applyBorder="1" applyAlignment="1">
      <alignment horizontal="center" vertical="center"/>
    </xf>
    <xf numFmtId="186" fontId="16" fillId="0" borderId="7" xfId="4" applyNumberFormat="1" applyFont="1" applyBorder="1" applyAlignment="1">
      <alignment horizontal="center" vertical="center"/>
    </xf>
    <xf numFmtId="186" fontId="16" fillId="0" borderId="6" xfId="4" applyNumberFormat="1" applyFont="1" applyBorder="1" applyAlignment="1">
      <alignment horizontal="center" vertical="center"/>
    </xf>
  </cellXfs>
  <cellStyles count="7">
    <cellStyle name="Headstyle" xfId="3"/>
    <cellStyle name="一般" xfId="0" builtinId="0"/>
    <cellStyle name="一般 145" xfId="2"/>
    <cellStyle name="一般 2" xfId="5"/>
    <cellStyle name="一般 3" xfId="1"/>
    <cellStyle name="一般 3 2" xfId="4"/>
    <cellStyle name="一般 4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"/>
  <sheetViews>
    <sheetView topLeftCell="A7" zoomScaleNormal="75" zoomScaleSheetLayoutView="75" workbookViewId="0">
      <selection activeCell="G16" sqref="G16"/>
    </sheetView>
  </sheetViews>
  <sheetFormatPr defaultRowHeight="16.5"/>
  <cols>
    <col min="1" max="1" width="8" style="69" customWidth="1"/>
    <col min="2" max="27" width="5.125" style="69" customWidth="1"/>
    <col min="28" max="256" width="8.875" style="69"/>
    <col min="257" max="257" width="8" style="69" customWidth="1"/>
    <col min="258" max="283" width="5.125" style="69" customWidth="1"/>
    <col min="284" max="512" width="8.875" style="69"/>
    <col min="513" max="513" width="8" style="69" customWidth="1"/>
    <col min="514" max="539" width="5.125" style="69" customWidth="1"/>
    <col min="540" max="768" width="8.875" style="69"/>
    <col min="769" max="769" width="8" style="69" customWidth="1"/>
    <col min="770" max="795" width="5.125" style="69" customWidth="1"/>
    <col min="796" max="1024" width="8.875" style="69"/>
    <col min="1025" max="1025" width="8" style="69" customWidth="1"/>
    <col min="1026" max="1051" width="5.125" style="69" customWidth="1"/>
    <col min="1052" max="1280" width="8.875" style="69"/>
    <col min="1281" max="1281" width="8" style="69" customWidth="1"/>
    <col min="1282" max="1307" width="5.125" style="69" customWidth="1"/>
    <col min="1308" max="1536" width="8.875" style="69"/>
    <col min="1537" max="1537" width="8" style="69" customWidth="1"/>
    <col min="1538" max="1563" width="5.125" style="69" customWidth="1"/>
    <col min="1564" max="1792" width="8.875" style="69"/>
    <col min="1793" max="1793" width="8" style="69" customWidth="1"/>
    <col min="1794" max="1819" width="5.125" style="69" customWidth="1"/>
    <col min="1820" max="2048" width="8.875" style="69"/>
    <col min="2049" max="2049" width="8" style="69" customWidth="1"/>
    <col min="2050" max="2075" width="5.125" style="69" customWidth="1"/>
    <col min="2076" max="2304" width="8.875" style="69"/>
    <col min="2305" max="2305" width="8" style="69" customWidth="1"/>
    <col min="2306" max="2331" width="5.125" style="69" customWidth="1"/>
    <col min="2332" max="2560" width="8.875" style="69"/>
    <col min="2561" max="2561" width="8" style="69" customWidth="1"/>
    <col min="2562" max="2587" width="5.125" style="69" customWidth="1"/>
    <col min="2588" max="2816" width="8.875" style="69"/>
    <col min="2817" max="2817" width="8" style="69" customWidth="1"/>
    <col min="2818" max="2843" width="5.125" style="69" customWidth="1"/>
    <col min="2844" max="3072" width="8.875" style="69"/>
    <col min="3073" max="3073" width="8" style="69" customWidth="1"/>
    <col min="3074" max="3099" width="5.125" style="69" customWidth="1"/>
    <col min="3100" max="3328" width="8.875" style="69"/>
    <col min="3329" max="3329" width="8" style="69" customWidth="1"/>
    <col min="3330" max="3355" width="5.125" style="69" customWidth="1"/>
    <col min="3356" max="3584" width="8.875" style="69"/>
    <col min="3585" max="3585" width="8" style="69" customWidth="1"/>
    <col min="3586" max="3611" width="5.125" style="69" customWidth="1"/>
    <col min="3612" max="3840" width="8.875" style="69"/>
    <col min="3841" max="3841" width="8" style="69" customWidth="1"/>
    <col min="3842" max="3867" width="5.125" style="69" customWidth="1"/>
    <col min="3868" max="4096" width="8.875" style="69"/>
    <col min="4097" max="4097" width="8" style="69" customWidth="1"/>
    <col min="4098" max="4123" width="5.125" style="69" customWidth="1"/>
    <col min="4124" max="4352" width="8.875" style="69"/>
    <col min="4353" max="4353" width="8" style="69" customWidth="1"/>
    <col min="4354" max="4379" width="5.125" style="69" customWidth="1"/>
    <col min="4380" max="4608" width="8.875" style="69"/>
    <col min="4609" max="4609" width="8" style="69" customWidth="1"/>
    <col min="4610" max="4635" width="5.125" style="69" customWidth="1"/>
    <col min="4636" max="4864" width="8.875" style="69"/>
    <col min="4865" max="4865" width="8" style="69" customWidth="1"/>
    <col min="4866" max="4891" width="5.125" style="69" customWidth="1"/>
    <col min="4892" max="5120" width="8.875" style="69"/>
    <col min="5121" max="5121" width="8" style="69" customWidth="1"/>
    <col min="5122" max="5147" width="5.125" style="69" customWidth="1"/>
    <col min="5148" max="5376" width="8.875" style="69"/>
    <col min="5377" max="5377" width="8" style="69" customWidth="1"/>
    <col min="5378" max="5403" width="5.125" style="69" customWidth="1"/>
    <col min="5404" max="5632" width="8.875" style="69"/>
    <col min="5633" max="5633" width="8" style="69" customWidth="1"/>
    <col min="5634" max="5659" width="5.125" style="69" customWidth="1"/>
    <col min="5660" max="5888" width="8.875" style="69"/>
    <col min="5889" max="5889" width="8" style="69" customWidth="1"/>
    <col min="5890" max="5915" width="5.125" style="69" customWidth="1"/>
    <col min="5916" max="6144" width="8.875" style="69"/>
    <col min="6145" max="6145" width="8" style="69" customWidth="1"/>
    <col min="6146" max="6171" width="5.125" style="69" customWidth="1"/>
    <col min="6172" max="6400" width="8.875" style="69"/>
    <col min="6401" max="6401" width="8" style="69" customWidth="1"/>
    <col min="6402" max="6427" width="5.125" style="69" customWidth="1"/>
    <col min="6428" max="6656" width="8.875" style="69"/>
    <col min="6657" max="6657" width="8" style="69" customWidth="1"/>
    <col min="6658" max="6683" width="5.125" style="69" customWidth="1"/>
    <col min="6684" max="6912" width="8.875" style="69"/>
    <col min="6913" max="6913" width="8" style="69" customWidth="1"/>
    <col min="6914" max="6939" width="5.125" style="69" customWidth="1"/>
    <col min="6940" max="7168" width="8.875" style="69"/>
    <col min="7169" max="7169" width="8" style="69" customWidth="1"/>
    <col min="7170" max="7195" width="5.125" style="69" customWidth="1"/>
    <col min="7196" max="7424" width="8.875" style="69"/>
    <col min="7425" max="7425" width="8" style="69" customWidth="1"/>
    <col min="7426" max="7451" width="5.125" style="69" customWidth="1"/>
    <col min="7452" max="7680" width="8.875" style="69"/>
    <col min="7681" max="7681" width="8" style="69" customWidth="1"/>
    <col min="7682" max="7707" width="5.125" style="69" customWidth="1"/>
    <col min="7708" max="7936" width="8.875" style="69"/>
    <col min="7937" max="7937" width="8" style="69" customWidth="1"/>
    <col min="7938" max="7963" width="5.125" style="69" customWidth="1"/>
    <col min="7964" max="8192" width="8.875" style="69"/>
    <col min="8193" max="8193" width="8" style="69" customWidth="1"/>
    <col min="8194" max="8219" width="5.125" style="69" customWidth="1"/>
    <col min="8220" max="8448" width="8.875" style="69"/>
    <col min="8449" max="8449" width="8" style="69" customWidth="1"/>
    <col min="8450" max="8475" width="5.125" style="69" customWidth="1"/>
    <col min="8476" max="8704" width="8.875" style="69"/>
    <col min="8705" max="8705" width="8" style="69" customWidth="1"/>
    <col min="8706" max="8731" width="5.125" style="69" customWidth="1"/>
    <col min="8732" max="8960" width="8.875" style="69"/>
    <col min="8961" max="8961" width="8" style="69" customWidth="1"/>
    <col min="8962" max="8987" width="5.125" style="69" customWidth="1"/>
    <col min="8988" max="9216" width="8.875" style="69"/>
    <col min="9217" max="9217" width="8" style="69" customWidth="1"/>
    <col min="9218" max="9243" width="5.125" style="69" customWidth="1"/>
    <col min="9244" max="9472" width="8.875" style="69"/>
    <col min="9473" max="9473" width="8" style="69" customWidth="1"/>
    <col min="9474" max="9499" width="5.125" style="69" customWidth="1"/>
    <col min="9500" max="9728" width="8.875" style="69"/>
    <col min="9729" max="9729" width="8" style="69" customWidth="1"/>
    <col min="9730" max="9755" width="5.125" style="69" customWidth="1"/>
    <col min="9756" max="9984" width="8.875" style="69"/>
    <col min="9985" max="9985" width="8" style="69" customWidth="1"/>
    <col min="9986" max="10011" width="5.125" style="69" customWidth="1"/>
    <col min="10012" max="10240" width="8.875" style="69"/>
    <col min="10241" max="10241" width="8" style="69" customWidth="1"/>
    <col min="10242" max="10267" width="5.125" style="69" customWidth="1"/>
    <col min="10268" max="10496" width="8.875" style="69"/>
    <col min="10497" max="10497" width="8" style="69" customWidth="1"/>
    <col min="10498" max="10523" width="5.125" style="69" customWidth="1"/>
    <col min="10524" max="10752" width="8.875" style="69"/>
    <col min="10753" max="10753" width="8" style="69" customWidth="1"/>
    <col min="10754" max="10779" width="5.125" style="69" customWidth="1"/>
    <col min="10780" max="11008" width="8.875" style="69"/>
    <col min="11009" max="11009" width="8" style="69" customWidth="1"/>
    <col min="11010" max="11035" width="5.125" style="69" customWidth="1"/>
    <col min="11036" max="11264" width="8.875" style="69"/>
    <col min="11265" max="11265" width="8" style="69" customWidth="1"/>
    <col min="11266" max="11291" width="5.125" style="69" customWidth="1"/>
    <col min="11292" max="11520" width="8.875" style="69"/>
    <col min="11521" max="11521" width="8" style="69" customWidth="1"/>
    <col min="11522" max="11547" width="5.125" style="69" customWidth="1"/>
    <col min="11548" max="11776" width="8.875" style="69"/>
    <col min="11777" max="11777" width="8" style="69" customWidth="1"/>
    <col min="11778" max="11803" width="5.125" style="69" customWidth="1"/>
    <col min="11804" max="12032" width="8.875" style="69"/>
    <col min="12033" max="12033" width="8" style="69" customWidth="1"/>
    <col min="12034" max="12059" width="5.125" style="69" customWidth="1"/>
    <col min="12060" max="12288" width="8.875" style="69"/>
    <col min="12289" max="12289" width="8" style="69" customWidth="1"/>
    <col min="12290" max="12315" width="5.125" style="69" customWidth="1"/>
    <col min="12316" max="12544" width="8.875" style="69"/>
    <col min="12545" max="12545" width="8" style="69" customWidth="1"/>
    <col min="12546" max="12571" width="5.125" style="69" customWidth="1"/>
    <col min="12572" max="12800" width="8.875" style="69"/>
    <col min="12801" max="12801" width="8" style="69" customWidth="1"/>
    <col min="12802" max="12827" width="5.125" style="69" customWidth="1"/>
    <col min="12828" max="13056" width="8.875" style="69"/>
    <col min="13057" max="13057" width="8" style="69" customWidth="1"/>
    <col min="13058" max="13083" width="5.125" style="69" customWidth="1"/>
    <col min="13084" max="13312" width="8.875" style="69"/>
    <col min="13313" max="13313" width="8" style="69" customWidth="1"/>
    <col min="13314" max="13339" width="5.125" style="69" customWidth="1"/>
    <col min="13340" max="13568" width="8.875" style="69"/>
    <col min="13569" max="13569" width="8" style="69" customWidth="1"/>
    <col min="13570" max="13595" width="5.125" style="69" customWidth="1"/>
    <col min="13596" max="13824" width="8.875" style="69"/>
    <col min="13825" max="13825" width="8" style="69" customWidth="1"/>
    <col min="13826" max="13851" width="5.125" style="69" customWidth="1"/>
    <col min="13852" max="14080" width="8.875" style="69"/>
    <col min="14081" max="14081" width="8" style="69" customWidth="1"/>
    <col min="14082" max="14107" width="5.125" style="69" customWidth="1"/>
    <col min="14108" max="14336" width="8.875" style="69"/>
    <col min="14337" max="14337" width="8" style="69" customWidth="1"/>
    <col min="14338" max="14363" width="5.125" style="69" customWidth="1"/>
    <col min="14364" max="14592" width="8.875" style="69"/>
    <col min="14593" max="14593" width="8" style="69" customWidth="1"/>
    <col min="14594" max="14619" width="5.125" style="69" customWidth="1"/>
    <col min="14620" max="14848" width="8.875" style="69"/>
    <col min="14849" max="14849" width="8" style="69" customWidth="1"/>
    <col min="14850" max="14875" width="5.125" style="69" customWidth="1"/>
    <col min="14876" max="15104" width="8.875" style="69"/>
    <col min="15105" max="15105" width="8" style="69" customWidth="1"/>
    <col min="15106" max="15131" width="5.125" style="69" customWidth="1"/>
    <col min="15132" max="15360" width="8.875" style="69"/>
    <col min="15361" max="15361" width="8" style="69" customWidth="1"/>
    <col min="15362" max="15387" width="5.125" style="69" customWidth="1"/>
    <col min="15388" max="15616" width="8.875" style="69"/>
    <col min="15617" max="15617" width="8" style="69" customWidth="1"/>
    <col min="15618" max="15643" width="5.125" style="69" customWidth="1"/>
    <col min="15644" max="15872" width="8.875" style="69"/>
    <col min="15873" max="15873" width="8" style="69" customWidth="1"/>
    <col min="15874" max="15899" width="5.125" style="69" customWidth="1"/>
    <col min="15900" max="16128" width="8.875" style="69"/>
    <col min="16129" max="16129" width="8" style="69" customWidth="1"/>
    <col min="16130" max="16155" width="5.125" style="69" customWidth="1"/>
    <col min="16156" max="16384" width="8.875" style="69"/>
  </cols>
  <sheetData>
    <row r="1" spans="1:35" s="32" customFormat="1" ht="47.25" customHeight="1">
      <c r="A1" s="117" t="s">
        <v>33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</row>
    <row r="2" spans="1:35" s="37" customFormat="1" ht="26.25" customHeight="1">
      <c r="A2" s="33" t="s">
        <v>34</v>
      </c>
      <c r="B2" s="34" t="s">
        <v>35</v>
      </c>
      <c r="C2" s="34" t="s">
        <v>36</v>
      </c>
      <c r="D2" s="34" t="s">
        <v>37</v>
      </c>
      <c r="E2" s="34" t="s">
        <v>38</v>
      </c>
      <c r="F2" s="34" t="s">
        <v>39</v>
      </c>
      <c r="G2" s="34" t="s">
        <v>40</v>
      </c>
      <c r="H2" s="34" t="s">
        <v>41</v>
      </c>
      <c r="I2" s="34" t="s">
        <v>42</v>
      </c>
      <c r="J2" s="34" t="s">
        <v>43</v>
      </c>
      <c r="K2" s="34" t="s">
        <v>44</v>
      </c>
      <c r="L2" s="34" t="s">
        <v>45</v>
      </c>
      <c r="M2" s="34" t="s">
        <v>46</v>
      </c>
      <c r="N2" s="34" t="s">
        <v>47</v>
      </c>
      <c r="O2" s="34" t="s">
        <v>48</v>
      </c>
      <c r="P2" s="34" t="s">
        <v>49</v>
      </c>
      <c r="Q2" s="34" t="s">
        <v>50</v>
      </c>
      <c r="R2" s="34"/>
      <c r="S2" s="34"/>
      <c r="T2" s="35"/>
      <c r="U2" s="34"/>
      <c r="V2" s="34"/>
      <c r="W2" s="34"/>
      <c r="X2" s="34"/>
      <c r="Y2" s="34"/>
      <c r="Z2" s="34"/>
      <c r="AA2" s="36"/>
    </row>
    <row r="3" spans="1:35" s="37" customFormat="1" ht="26.25" customHeight="1">
      <c r="A3" s="38" t="s">
        <v>51</v>
      </c>
      <c r="B3" s="39">
        <v>27</v>
      </c>
      <c r="C3" s="39">
        <v>28</v>
      </c>
      <c r="D3" s="39">
        <v>28</v>
      </c>
      <c r="E3" s="39">
        <v>27</v>
      </c>
      <c r="F3" s="39">
        <v>28</v>
      </c>
      <c r="G3" s="39">
        <v>27</v>
      </c>
      <c r="H3" s="39">
        <v>28</v>
      </c>
      <c r="I3" s="39">
        <v>28</v>
      </c>
      <c r="J3" s="39">
        <v>28</v>
      </c>
      <c r="K3" s="39">
        <v>28</v>
      </c>
      <c r="L3" s="39">
        <v>28</v>
      </c>
      <c r="M3" s="39">
        <v>27</v>
      </c>
      <c r="N3" s="39">
        <v>28</v>
      </c>
      <c r="O3" s="39">
        <v>27</v>
      </c>
      <c r="P3" s="39">
        <v>28</v>
      </c>
      <c r="Q3" s="39">
        <v>16</v>
      </c>
      <c r="R3" s="40"/>
      <c r="S3" s="40"/>
      <c r="T3" s="36"/>
      <c r="U3" s="36"/>
      <c r="V3" s="36"/>
      <c r="W3" s="36"/>
      <c r="X3" s="40"/>
      <c r="Y3" s="40"/>
      <c r="Z3" s="40"/>
      <c r="AA3" s="36">
        <f>SUM(B3:Z3)</f>
        <v>431</v>
      </c>
    </row>
    <row r="4" spans="1:35" s="37" customFormat="1" ht="26.25" customHeight="1">
      <c r="A4" s="33" t="s">
        <v>34</v>
      </c>
      <c r="B4" s="35" t="s">
        <v>52</v>
      </c>
      <c r="C4" s="35" t="s">
        <v>53</v>
      </c>
      <c r="D4" s="35" t="s">
        <v>54</v>
      </c>
      <c r="E4" s="35" t="s">
        <v>55</v>
      </c>
      <c r="F4" s="35" t="s">
        <v>56</v>
      </c>
      <c r="G4" s="35" t="s">
        <v>57</v>
      </c>
      <c r="H4" s="35" t="s">
        <v>58</v>
      </c>
      <c r="I4" s="35" t="s">
        <v>59</v>
      </c>
      <c r="J4" s="35" t="s">
        <v>60</v>
      </c>
      <c r="K4" s="35" t="s">
        <v>61</v>
      </c>
      <c r="L4" s="35" t="s">
        <v>62</v>
      </c>
      <c r="M4" s="35" t="s">
        <v>63</v>
      </c>
      <c r="N4" s="35" t="s">
        <v>64</v>
      </c>
      <c r="O4" s="35" t="s">
        <v>65</v>
      </c>
      <c r="P4" s="35" t="s">
        <v>66</v>
      </c>
      <c r="Q4" s="35" t="s">
        <v>67</v>
      </c>
      <c r="R4" s="35" t="s">
        <v>68</v>
      </c>
      <c r="S4" s="35" t="s">
        <v>69</v>
      </c>
      <c r="T4" s="35"/>
      <c r="U4" s="35"/>
      <c r="V4" s="35"/>
      <c r="W4" s="35"/>
      <c r="X4" s="35"/>
      <c r="Y4" s="35"/>
      <c r="Z4" s="36"/>
      <c r="AA4" s="36"/>
      <c r="AI4" s="37" t="s">
        <v>70</v>
      </c>
    </row>
    <row r="5" spans="1:35" s="37" customFormat="1" ht="26.25" customHeight="1">
      <c r="A5" s="38" t="s">
        <v>51</v>
      </c>
      <c r="B5" s="39">
        <v>27</v>
      </c>
      <c r="C5" s="39">
        <v>27</v>
      </c>
      <c r="D5" s="39">
        <v>26</v>
      </c>
      <c r="E5" s="39">
        <v>28</v>
      </c>
      <c r="F5" s="39">
        <v>28</v>
      </c>
      <c r="G5" s="39">
        <v>28</v>
      </c>
      <c r="H5" s="39">
        <v>28</v>
      </c>
      <c r="I5" s="39">
        <v>28</v>
      </c>
      <c r="J5" s="39">
        <v>28</v>
      </c>
      <c r="K5" s="39">
        <v>28</v>
      </c>
      <c r="L5" s="39">
        <v>29</v>
      </c>
      <c r="M5" s="39">
        <v>28</v>
      </c>
      <c r="N5" s="39">
        <v>30</v>
      </c>
      <c r="O5" s="39">
        <v>29</v>
      </c>
      <c r="P5" s="39">
        <v>29</v>
      </c>
      <c r="Q5" s="39">
        <v>29</v>
      </c>
      <c r="R5" s="39">
        <v>28</v>
      </c>
      <c r="S5" s="39">
        <v>21</v>
      </c>
      <c r="T5" s="41"/>
      <c r="W5" s="40"/>
      <c r="X5" s="36"/>
      <c r="Y5" s="36"/>
      <c r="Z5" s="36"/>
      <c r="AA5" s="36">
        <f>SUM(B5:Z5)</f>
        <v>499</v>
      </c>
      <c r="AD5" s="37" t="s">
        <v>71</v>
      </c>
    </row>
    <row r="6" spans="1:35" s="37" customFormat="1" ht="26.25" customHeight="1">
      <c r="A6" s="33" t="s">
        <v>34</v>
      </c>
      <c r="B6" s="35" t="s">
        <v>72</v>
      </c>
      <c r="C6" s="35" t="s">
        <v>73</v>
      </c>
      <c r="D6" s="35" t="s">
        <v>74</v>
      </c>
      <c r="E6" s="35" t="s">
        <v>75</v>
      </c>
      <c r="F6" s="35" t="s">
        <v>76</v>
      </c>
      <c r="G6" s="35" t="s">
        <v>77</v>
      </c>
      <c r="H6" s="35" t="s">
        <v>78</v>
      </c>
      <c r="I6" s="35" t="s">
        <v>79</v>
      </c>
      <c r="J6" s="35" t="s">
        <v>80</v>
      </c>
      <c r="K6" s="35" t="s">
        <v>81</v>
      </c>
      <c r="L6" s="35" t="s">
        <v>82</v>
      </c>
      <c r="M6" s="35" t="s">
        <v>83</v>
      </c>
      <c r="N6" s="35" t="s">
        <v>84</v>
      </c>
      <c r="O6" s="35" t="s">
        <v>85</v>
      </c>
      <c r="P6" s="35" t="s">
        <v>86</v>
      </c>
      <c r="Q6" s="35" t="s">
        <v>87</v>
      </c>
      <c r="R6" s="35" t="s">
        <v>88</v>
      </c>
      <c r="S6" s="35" t="s">
        <v>89</v>
      </c>
      <c r="T6" s="35" t="s">
        <v>90</v>
      </c>
      <c r="U6" s="34" t="s">
        <v>91</v>
      </c>
      <c r="V6" s="42" t="s">
        <v>92</v>
      </c>
      <c r="W6" s="42"/>
      <c r="X6" s="36"/>
      <c r="Y6" s="36"/>
      <c r="Z6" s="36"/>
      <c r="AA6" s="43"/>
    </row>
    <row r="7" spans="1:35" s="37" customFormat="1" ht="26.25" customHeight="1">
      <c r="A7" s="38" t="s">
        <v>51</v>
      </c>
      <c r="B7" s="39">
        <v>24</v>
      </c>
      <c r="C7" s="39">
        <v>23</v>
      </c>
      <c r="D7" s="39">
        <v>24</v>
      </c>
      <c r="E7" s="39">
        <v>25</v>
      </c>
      <c r="F7" s="39">
        <v>25</v>
      </c>
      <c r="G7" s="39">
        <v>26</v>
      </c>
      <c r="H7" s="39">
        <v>25</v>
      </c>
      <c r="I7" s="39">
        <v>24</v>
      </c>
      <c r="J7" s="39">
        <v>25</v>
      </c>
      <c r="K7" s="39">
        <v>27</v>
      </c>
      <c r="L7" s="39">
        <v>27</v>
      </c>
      <c r="M7" s="39">
        <v>26</v>
      </c>
      <c r="N7" s="39">
        <v>29</v>
      </c>
      <c r="O7" s="39">
        <v>26</v>
      </c>
      <c r="P7" s="39">
        <v>27</v>
      </c>
      <c r="Q7" s="39">
        <v>25</v>
      </c>
      <c r="R7" s="39">
        <v>25</v>
      </c>
      <c r="S7" s="39">
        <v>27</v>
      </c>
      <c r="T7" s="39">
        <v>26</v>
      </c>
      <c r="U7" s="39">
        <v>29</v>
      </c>
      <c r="V7" s="39">
        <v>17</v>
      </c>
      <c r="W7" s="44"/>
      <c r="X7" s="40"/>
      <c r="Y7" s="40"/>
      <c r="Z7" s="40"/>
      <c r="AA7" s="45">
        <f>SUM(B7:Z7)</f>
        <v>532</v>
      </c>
    </row>
    <row r="8" spans="1:35" s="56" customFormat="1" ht="21.95" customHeight="1">
      <c r="A8" s="46"/>
      <c r="B8" s="47"/>
      <c r="C8" s="47"/>
      <c r="D8" s="47"/>
      <c r="E8" s="47"/>
      <c r="F8" s="47"/>
      <c r="G8" s="48"/>
      <c r="H8" s="47"/>
      <c r="I8" s="47"/>
      <c r="J8" s="47"/>
      <c r="K8" s="49"/>
      <c r="L8" s="50"/>
      <c r="M8" s="50"/>
      <c r="N8" s="50"/>
      <c r="O8" s="50"/>
      <c r="P8" s="50"/>
      <c r="Q8" s="50"/>
      <c r="R8" s="51"/>
      <c r="S8" s="51"/>
      <c r="T8" s="51"/>
      <c r="U8" s="52"/>
      <c r="V8" s="53" t="s">
        <v>93</v>
      </c>
      <c r="W8" s="54"/>
      <c r="X8" s="53"/>
      <c r="Y8" s="53"/>
      <c r="Z8" s="53"/>
      <c r="AA8" s="55">
        <f>SUM(AA2:AA7)</f>
        <v>1462</v>
      </c>
    </row>
    <row r="9" spans="1:35" s="56" customFormat="1" ht="21.95" customHeight="1">
      <c r="A9" s="106"/>
      <c r="B9" s="118"/>
      <c r="C9" s="101"/>
      <c r="D9" s="112"/>
      <c r="E9" s="57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58"/>
      <c r="S9" s="51"/>
      <c r="T9" s="51"/>
      <c r="U9" s="52"/>
      <c r="V9" s="59"/>
      <c r="W9" s="59"/>
      <c r="X9" s="59"/>
      <c r="Y9" s="59"/>
      <c r="Z9" s="59"/>
      <c r="AA9" s="60"/>
    </row>
    <row r="10" spans="1:35" s="56" customFormat="1" ht="21.95" customHeight="1">
      <c r="A10" s="106" t="s">
        <v>94</v>
      </c>
      <c r="B10" s="107"/>
      <c r="C10" s="101">
        <v>53</v>
      </c>
      <c r="D10" s="112"/>
      <c r="E10" s="114" t="s">
        <v>95</v>
      </c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6"/>
    </row>
    <row r="11" spans="1:35" s="56" customFormat="1" ht="21.95" customHeight="1">
      <c r="A11" s="106" t="s">
        <v>96</v>
      </c>
      <c r="B11" s="107"/>
      <c r="C11" s="108">
        <v>37</v>
      </c>
      <c r="D11" s="113"/>
      <c r="E11" s="114" t="s">
        <v>97</v>
      </c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6"/>
    </row>
    <row r="12" spans="1:35" s="56" customFormat="1" ht="21.95" customHeight="1">
      <c r="A12" s="106" t="s">
        <v>98</v>
      </c>
      <c r="B12" s="107"/>
      <c r="C12" s="101">
        <v>18</v>
      </c>
      <c r="D12" s="112"/>
      <c r="E12" s="106" t="s">
        <v>99</v>
      </c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61"/>
      <c r="AA12" s="62"/>
    </row>
    <row r="13" spans="1:35" s="56" customFormat="1" ht="21.95" customHeight="1">
      <c r="A13" s="106" t="s">
        <v>100</v>
      </c>
      <c r="B13" s="107"/>
      <c r="C13" s="108">
        <v>30</v>
      </c>
      <c r="D13" s="109"/>
      <c r="E13" s="106" t="s">
        <v>101</v>
      </c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1"/>
    </row>
    <row r="14" spans="1:35" s="56" customFormat="1" ht="21.95" customHeight="1">
      <c r="A14" s="106" t="s">
        <v>102</v>
      </c>
      <c r="B14" s="107"/>
      <c r="C14" s="101">
        <v>8</v>
      </c>
      <c r="D14" s="112"/>
      <c r="E14" s="106" t="s">
        <v>103</v>
      </c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1"/>
    </row>
    <row r="15" spans="1:35" s="56" customFormat="1" ht="21.95" customHeight="1">
      <c r="A15" s="99" t="s">
        <v>104</v>
      </c>
      <c r="B15" s="100"/>
      <c r="C15" s="101">
        <v>23</v>
      </c>
      <c r="D15" s="102"/>
      <c r="E15" s="63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5"/>
      <c r="S15" s="65"/>
      <c r="T15" s="65"/>
      <c r="U15" s="65"/>
      <c r="V15" s="64"/>
      <c r="W15" s="64"/>
      <c r="X15" s="64"/>
      <c r="Y15" s="64"/>
      <c r="Z15" s="64"/>
      <c r="AA15" s="66"/>
    </row>
    <row r="16" spans="1:35" s="56" customFormat="1" ht="25.5" customHeight="1">
      <c r="A16" s="103" t="s">
        <v>105</v>
      </c>
      <c r="B16" s="104"/>
      <c r="C16" s="105">
        <f>AA8+C10+C11+C12+C13+C14+C15</f>
        <v>1631</v>
      </c>
      <c r="D16" s="101"/>
      <c r="E16" s="47"/>
      <c r="F16" s="63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1"/>
      <c r="S16" s="51"/>
      <c r="T16" s="51"/>
      <c r="U16" s="52"/>
      <c r="V16" s="59"/>
      <c r="W16" s="59"/>
      <c r="X16" s="59"/>
      <c r="Y16" s="59"/>
      <c r="Z16" s="59"/>
      <c r="AA16" s="60"/>
    </row>
    <row r="19" spans="1:11">
      <c r="A19" s="67" t="s">
        <v>34</v>
      </c>
      <c r="B19" s="67"/>
      <c r="C19" s="67" t="s">
        <v>106</v>
      </c>
      <c r="D19" s="67" t="s">
        <v>107</v>
      </c>
      <c r="E19" s="67" t="s">
        <v>108</v>
      </c>
      <c r="F19" s="67"/>
      <c r="G19" s="67" t="s">
        <v>109</v>
      </c>
      <c r="H19" s="67" t="s">
        <v>110</v>
      </c>
      <c r="I19" s="68" t="s">
        <v>104</v>
      </c>
      <c r="J19" s="67"/>
      <c r="K19" s="67" t="s">
        <v>93</v>
      </c>
    </row>
    <row r="20" spans="1:11" ht="21">
      <c r="A20" s="70">
        <f>AA8</f>
        <v>1462</v>
      </c>
      <c r="B20" s="71"/>
      <c r="C20" s="71">
        <f>SUM(C10)</f>
        <v>53</v>
      </c>
      <c r="D20" s="72">
        <f>C11</f>
        <v>37</v>
      </c>
      <c r="E20" s="71">
        <f>SUM(C12)</f>
        <v>18</v>
      </c>
      <c r="F20" s="71"/>
      <c r="G20" s="71">
        <f>SUM(C13)</f>
        <v>30</v>
      </c>
      <c r="H20" s="71">
        <f>SUM(C14)</f>
        <v>8</v>
      </c>
      <c r="I20" s="73">
        <f>C15</f>
        <v>23</v>
      </c>
      <c r="J20" s="71"/>
      <c r="K20" s="71">
        <f>SUM(A20:I20)</f>
        <v>1631</v>
      </c>
    </row>
  </sheetData>
  <mergeCells count="23">
    <mergeCell ref="A1:U1"/>
    <mergeCell ref="A9:B9"/>
    <mergeCell ref="C9:D9"/>
    <mergeCell ref="F9:Q9"/>
    <mergeCell ref="A10:B10"/>
    <mergeCell ref="C10:D10"/>
    <mergeCell ref="E10:AA10"/>
    <mergeCell ref="E13:AA13"/>
    <mergeCell ref="A14:B14"/>
    <mergeCell ref="C14:D14"/>
    <mergeCell ref="E14:AA14"/>
    <mergeCell ref="A11:B11"/>
    <mergeCell ref="C11:D11"/>
    <mergeCell ref="E11:AA11"/>
    <mergeCell ref="A12:B12"/>
    <mergeCell ref="C12:D12"/>
    <mergeCell ref="E12:Y12"/>
    <mergeCell ref="A15:B15"/>
    <mergeCell ref="C15:D15"/>
    <mergeCell ref="A16:B16"/>
    <mergeCell ref="C16:D16"/>
    <mergeCell ref="A13:B13"/>
    <mergeCell ref="C13:D13"/>
  </mergeCells>
  <phoneticPr fontId="4" type="noConversion"/>
  <printOptions horizontalCentered="1"/>
  <pageMargins left="0.19685039370078741" right="0.15748031496062992" top="0.11811023622047245" bottom="0" header="0.51181102362204722" footer="0.11811023622047245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6"/>
  <sheetViews>
    <sheetView tabSelected="1" zoomScale="40" zoomScaleNormal="40" zoomScaleSheetLayoutView="50" workbookViewId="0">
      <selection activeCell="N105" sqref="N105"/>
    </sheetView>
  </sheetViews>
  <sheetFormatPr defaultColWidth="8.875" defaultRowHeight="4.9000000000000004" customHeight="1"/>
  <cols>
    <col min="1" max="1" width="7" style="3" customWidth="1"/>
    <col min="2" max="2" width="6.5" style="3" customWidth="1"/>
    <col min="3" max="3" width="56.875" style="3" customWidth="1"/>
    <col min="4" max="4" width="19.25" style="3" hidden="1" customWidth="1"/>
    <col min="5" max="5" width="20.625" style="3" customWidth="1"/>
    <col min="6" max="6" width="12.125" style="3" hidden="1" customWidth="1"/>
    <col min="7" max="7" width="16.25" style="3" hidden="1" customWidth="1"/>
    <col min="8" max="8" width="8.5" style="3" customWidth="1"/>
    <col min="9" max="9" width="53.625" style="3" customWidth="1"/>
    <col min="10" max="10" width="16.5" style="3" hidden="1" customWidth="1"/>
    <col min="11" max="11" width="20.625" style="3" customWidth="1"/>
    <col min="12" max="12" width="15.875" style="3" hidden="1" customWidth="1"/>
    <col min="13" max="13" width="15.25" style="3" hidden="1" customWidth="1"/>
    <col min="14" max="14" width="8.5" style="3" customWidth="1"/>
    <col min="15" max="15" width="54.5" style="3" customWidth="1"/>
    <col min="16" max="16" width="18" style="3" hidden="1" customWidth="1"/>
    <col min="17" max="17" width="20.625" style="21" customWidth="1"/>
    <col min="18" max="18" width="15.625" style="3" hidden="1" customWidth="1"/>
    <col min="19" max="19" width="15.625" style="22" hidden="1" customWidth="1"/>
    <col min="20" max="20" width="8.5" style="3" customWidth="1"/>
    <col min="21" max="21" width="55.25" style="3" customWidth="1"/>
    <col min="22" max="22" width="15.25" style="3" customWidth="1"/>
    <col min="23" max="23" width="20.625" style="21" customWidth="1"/>
    <col min="24" max="25" width="15.625" style="3" hidden="1" customWidth="1"/>
    <col min="26" max="26" width="8.5" style="3" customWidth="1"/>
    <col min="27" max="27" width="66.5" style="3" customWidth="1"/>
    <col min="28" max="28" width="16.5" style="3" customWidth="1"/>
    <col min="29" max="29" width="20.625" style="21" customWidth="1"/>
    <col min="30" max="30" width="14.25" style="3" hidden="1" customWidth="1"/>
    <col min="31" max="31" width="15.625" style="3" hidden="1" customWidth="1"/>
    <col min="32" max="16384" width="8.875" style="3"/>
  </cols>
  <sheetData>
    <row r="1" spans="1:31" s="1" customFormat="1" ht="83.25" customHeight="1">
      <c r="A1" s="154" t="s">
        <v>182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</row>
    <row r="2" spans="1:31" ht="55.15" customHeight="1">
      <c r="A2" s="2" t="s">
        <v>0</v>
      </c>
      <c r="B2" s="155">
        <v>44802</v>
      </c>
      <c r="C2" s="155"/>
      <c r="D2" s="155"/>
      <c r="E2" s="155"/>
      <c r="F2" s="155"/>
      <c r="G2" s="155"/>
      <c r="H2" s="156">
        <f>B2+1</f>
        <v>44803</v>
      </c>
      <c r="I2" s="156"/>
      <c r="J2" s="156"/>
      <c r="K2" s="156"/>
      <c r="L2" s="156"/>
      <c r="M2" s="156"/>
      <c r="N2" s="157">
        <f>H2+1</f>
        <v>44804</v>
      </c>
      <c r="O2" s="157"/>
      <c r="P2" s="157"/>
      <c r="Q2" s="157"/>
      <c r="R2" s="157"/>
      <c r="S2" s="157"/>
      <c r="T2" s="158">
        <f>N2+1</f>
        <v>44805</v>
      </c>
      <c r="U2" s="158"/>
      <c r="V2" s="158"/>
      <c r="W2" s="158"/>
      <c r="X2" s="158"/>
      <c r="Y2" s="158"/>
      <c r="Z2" s="159">
        <f>T2+1</f>
        <v>44806</v>
      </c>
      <c r="AA2" s="159"/>
      <c r="AB2" s="159"/>
      <c r="AC2" s="159"/>
      <c r="AD2" s="159"/>
      <c r="AE2" s="159"/>
    </row>
    <row r="3" spans="1:31" ht="36.6" customHeight="1">
      <c r="A3" s="150" t="s">
        <v>1</v>
      </c>
      <c r="B3" s="150"/>
      <c r="C3" s="153">
        <v>0</v>
      </c>
      <c r="D3" s="153"/>
      <c r="E3" s="153"/>
      <c r="F3" s="4"/>
      <c r="G3" s="4"/>
      <c r="H3" s="2"/>
      <c r="I3" s="153">
        <f>C3</f>
        <v>0</v>
      </c>
      <c r="J3" s="153"/>
      <c r="K3" s="153"/>
      <c r="L3" s="4"/>
      <c r="M3" s="4"/>
      <c r="N3" s="2"/>
      <c r="O3" s="153">
        <f>I3</f>
        <v>0</v>
      </c>
      <c r="P3" s="153"/>
      <c r="Q3" s="153"/>
      <c r="R3" s="4"/>
      <c r="S3" s="4"/>
      <c r="T3" s="2"/>
      <c r="U3" s="153">
        <v>1608</v>
      </c>
      <c r="V3" s="153"/>
      <c r="W3" s="153"/>
      <c r="X3" s="4"/>
      <c r="Y3" s="4"/>
      <c r="Z3" s="2"/>
      <c r="AA3" s="153">
        <f>U3</f>
        <v>1608</v>
      </c>
      <c r="AB3" s="153"/>
      <c r="AC3" s="153"/>
      <c r="AD3" s="4"/>
      <c r="AE3" s="4"/>
    </row>
    <row r="4" spans="1:31" ht="32.1" customHeight="1">
      <c r="A4" s="150"/>
      <c r="B4" s="150"/>
      <c r="C4" s="87" t="s">
        <v>2</v>
      </c>
      <c r="D4" s="87" t="s">
        <v>3</v>
      </c>
      <c r="E4" s="5" t="s">
        <v>4</v>
      </c>
      <c r="F4" s="88" t="s">
        <v>5</v>
      </c>
      <c r="G4" s="88" t="s">
        <v>6</v>
      </c>
      <c r="H4" s="2"/>
      <c r="I4" s="87" t="s">
        <v>2</v>
      </c>
      <c r="J4" s="87" t="s">
        <v>3</v>
      </c>
      <c r="K4" s="5" t="s">
        <v>4</v>
      </c>
      <c r="L4" s="88" t="s">
        <v>5</v>
      </c>
      <c r="M4" s="88" t="s">
        <v>6</v>
      </c>
      <c r="N4" s="2"/>
      <c r="O4" s="87" t="s">
        <v>2</v>
      </c>
      <c r="P4" s="87" t="s">
        <v>3</v>
      </c>
      <c r="Q4" s="5" t="s">
        <v>4</v>
      </c>
      <c r="R4" s="88" t="s">
        <v>5</v>
      </c>
      <c r="S4" s="88" t="s">
        <v>6</v>
      </c>
      <c r="T4" s="2"/>
      <c r="U4" s="87" t="s">
        <v>2</v>
      </c>
      <c r="V4" s="87" t="s">
        <v>3</v>
      </c>
      <c r="W4" s="5" t="s">
        <v>4</v>
      </c>
      <c r="X4" s="88" t="s">
        <v>5</v>
      </c>
      <c r="Y4" s="88" t="s">
        <v>6</v>
      </c>
      <c r="Z4" s="2"/>
      <c r="AA4" s="87" t="s">
        <v>2</v>
      </c>
      <c r="AB4" s="87" t="s">
        <v>3</v>
      </c>
      <c r="AC4" s="5" t="s">
        <v>4</v>
      </c>
      <c r="AD4" s="88" t="s">
        <v>5</v>
      </c>
      <c r="AE4" s="88" t="s">
        <v>6</v>
      </c>
    </row>
    <row r="5" spans="1:31" s="6" customFormat="1" ht="36" customHeight="1">
      <c r="A5" s="151" t="s">
        <v>7</v>
      </c>
      <c r="B5" s="149"/>
      <c r="C5" s="147"/>
      <c r="D5" s="147"/>
      <c r="E5" s="147"/>
      <c r="F5" s="146"/>
      <c r="G5" s="147"/>
      <c r="H5" s="149"/>
      <c r="I5" s="147"/>
      <c r="J5" s="147"/>
      <c r="K5" s="147"/>
      <c r="L5" s="146"/>
      <c r="M5" s="147"/>
      <c r="N5" s="149"/>
      <c r="O5" s="147"/>
      <c r="P5" s="147"/>
      <c r="Q5" s="147"/>
      <c r="R5" s="146"/>
      <c r="S5" s="147"/>
      <c r="T5" s="148"/>
      <c r="U5" s="147"/>
      <c r="V5" s="147"/>
      <c r="W5" s="147"/>
      <c r="X5" s="146"/>
      <c r="Y5" s="147"/>
      <c r="Z5" s="148"/>
      <c r="AA5" s="147" t="s">
        <v>8</v>
      </c>
      <c r="AB5" s="147"/>
      <c r="AC5" s="147"/>
      <c r="AD5" s="146"/>
      <c r="AE5" s="147"/>
    </row>
    <row r="6" spans="1:31" s="6" customFormat="1" ht="36" customHeight="1">
      <c r="A6" s="152"/>
      <c r="B6" s="149"/>
      <c r="C6" s="147"/>
      <c r="D6" s="147"/>
      <c r="E6" s="147"/>
      <c r="F6" s="146"/>
      <c r="G6" s="147"/>
      <c r="H6" s="149"/>
      <c r="I6" s="147"/>
      <c r="J6" s="147"/>
      <c r="K6" s="147"/>
      <c r="L6" s="146"/>
      <c r="M6" s="147"/>
      <c r="N6" s="149"/>
      <c r="O6" s="147"/>
      <c r="P6" s="147"/>
      <c r="Q6" s="147"/>
      <c r="R6" s="146"/>
      <c r="S6" s="147"/>
      <c r="T6" s="148"/>
      <c r="U6" s="147"/>
      <c r="V6" s="147"/>
      <c r="W6" s="147"/>
      <c r="X6" s="146"/>
      <c r="Y6" s="147"/>
      <c r="Z6" s="148"/>
      <c r="AA6" s="147"/>
      <c r="AB6" s="147"/>
      <c r="AC6" s="147"/>
      <c r="AD6" s="146"/>
      <c r="AE6" s="147"/>
    </row>
    <row r="7" spans="1:31" s="7" customFormat="1" ht="50.1" customHeight="1">
      <c r="A7" s="135" t="s">
        <v>9</v>
      </c>
      <c r="B7" s="137"/>
      <c r="C7" s="25"/>
      <c r="D7" s="25"/>
      <c r="E7" s="26"/>
      <c r="F7" s="26"/>
      <c r="G7" s="26"/>
      <c r="H7" s="137"/>
      <c r="I7" s="25"/>
      <c r="J7" s="25"/>
      <c r="K7" s="26"/>
      <c r="L7" s="26"/>
      <c r="M7" s="26"/>
      <c r="N7" s="137"/>
      <c r="O7" s="25"/>
      <c r="P7" s="25"/>
      <c r="Q7" s="27"/>
      <c r="R7" s="26"/>
      <c r="S7" s="26"/>
      <c r="T7" s="137" t="s">
        <v>25</v>
      </c>
      <c r="U7" s="74" t="s">
        <v>192</v>
      </c>
      <c r="V7" s="74" t="s">
        <v>112</v>
      </c>
      <c r="W7" s="93">
        <v>215</v>
      </c>
      <c r="X7" s="75">
        <v>38</v>
      </c>
      <c r="Y7" s="75">
        <f>W7*X7</f>
        <v>8170</v>
      </c>
      <c r="Z7" s="137" t="s">
        <v>28</v>
      </c>
      <c r="AA7" s="74" t="s">
        <v>179</v>
      </c>
      <c r="AB7" s="74" t="s">
        <v>116</v>
      </c>
      <c r="AC7" s="75" t="s">
        <v>146</v>
      </c>
      <c r="AD7" s="75">
        <v>200</v>
      </c>
      <c r="AE7" s="75">
        <v>21000</v>
      </c>
    </row>
    <row r="8" spans="1:31" s="7" customFormat="1" ht="50.1" customHeight="1">
      <c r="A8" s="136"/>
      <c r="B8" s="138"/>
      <c r="C8" s="25"/>
      <c r="D8" s="25"/>
      <c r="E8" s="26"/>
      <c r="F8" s="26"/>
      <c r="G8" s="26"/>
      <c r="H8" s="138"/>
      <c r="I8" s="25"/>
      <c r="J8" s="25"/>
      <c r="K8" s="26"/>
      <c r="L8" s="26"/>
      <c r="M8" s="26"/>
      <c r="N8" s="138"/>
      <c r="O8" s="25"/>
      <c r="P8" s="25"/>
      <c r="Q8" s="28"/>
      <c r="R8" s="26"/>
      <c r="S8" s="26"/>
      <c r="T8" s="138"/>
      <c r="U8" s="74" t="s">
        <v>113</v>
      </c>
      <c r="V8" s="74" t="s">
        <v>114</v>
      </c>
      <c r="W8" s="75" t="s">
        <v>115</v>
      </c>
      <c r="X8" s="75">
        <v>80</v>
      </c>
      <c r="Y8" s="75">
        <v>7600</v>
      </c>
      <c r="Z8" s="138"/>
      <c r="AA8" s="74" t="s">
        <v>183</v>
      </c>
      <c r="AB8" s="74" t="s">
        <v>147</v>
      </c>
      <c r="AC8" s="79">
        <v>16</v>
      </c>
      <c r="AD8" s="75">
        <v>132</v>
      </c>
      <c r="AE8" s="75">
        <f>AD8*AC8</f>
        <v>2112</v>
      </c>
    </row>
    <row r="9" spans="1:31" s="7" customFormat="1" ht="50.1" customHeight="1">
      <c r="A9" s="136"/>
      <c r="B9" s="138"/>
      <c r="C9" s="25"/>
      <c r="D9" s="25"/>
      <c r="E9" s="26"/>
      <c r="F9" s="26"/>
      <c r="G9" s="26"/>
      <c r="H9" s="138"/>
      <c r="I9" s="25"/>
      <c r="J9" s="25"/>
      <c r="K9" s="26"/>
      <c r="L9" s="26"/>
      <c r="M9" s="26"/>
      <c r="N9" s="138"/>
      <c r="O9" s="25"/>
      <c r="P9" s="25"/>
      <c r="Q9" s="26"/>
      <c r="R9" s="26"/>
      <c r="S9" s="26"/>
      <c r="T9" s="138"/>
      <c r="U9" s="74" t="s">
        <v>167</v>
      </c>
      <c r="V9" s="74" t="s">
        <v>116</v>
      </c>
      <c r="W9" s="75" t="s">
        <v>117</v>
      </c>
      <c r="X9" s="75">
        <v>200</v>
      </c>
      <c r="Y9" s="75">
        <v>6000</v>
      </c>
      <c r="Z9" s="138"/>
      <c r="AA9" s="74" t="s">
        <v>148</v>
      </c>
      <c r="AB9" s="74" t="s">
        <v>149</v>
      </c>
      <c r="AC9" s="75" t="s">
        <v>117</v>
      </c>
      <c r="AD9" s="75">
        <v>62</v>
      </c>
      <c r="AE9" s="75">
        <v>1860</v>
      </c>
    </row>
    <row r="10" spans="1:31" s="7" customFormat="1" ht="50.1" customHeight="1">
      <c r="A10" s="136"/>
      <c r="B10" s="138"/>
      <c r="C10" s="25"/>
      <c r="D10" s="25"/>
      <c r="E10" s="26"/>
      <c r="F10" s="26"/>
      <c r="G10" s="26"/>
      <c r="H10" s="138"/>
      <c r="I10" s="25"/>
      <c r="J10" s="25"/>
      <c r="K10" s="26"/>
      <c r="L10" s="26"/>
      <c r="M10" s="26"/>
      <c r="N10" s="138"/>
      <c r="O10" s="25"/>
      <c r="P10" s="25"/>
      <c r="Q10" s="28"/>
      <c r="R10" s="26"/>
      <c r="S10" s="26"/>
      <c r="T10" s="138"/>
      <c r="U10" s="74" t="s">
        <v>197</v>
      </c>
      <c r="V10" s="74" t="s">
        <v>198</v>
      </c>
      <c r="W10" s="75" t="s">
        <v>118</v>
      </c>
      <c r="X10" s="75">
        <v>86</v>
      </c>
      <c r="Y10" s="75">
        <v>1720</v>
      </c>
      <c r="Z10" s="138"/>
      <c r="AA10" s="74" t="s">
        <v>170</v>
      </c>
      <c r="AB10" s="74" t="s">
        <v>137</v>
      </c>
      <c r="AC10" s="75" t="s">
        <v>133</v>
      </c>
      <c r="AD10" s="75">
        <v>97</v>
      </c>
      <c r="AE10" s="75">
        <v>1455</v>
      </c>
    </row>
    <row r="11" spans="1:31" s="7" customFormat="1" ht="50.1" customHeight="1">
      <c r="A11" s="136"/>
      <c r="B11" s="138"/>
      <c r="C11" s="25"/>
      <c r="D11" s="25"/>
      <c r="E11" s="26"/>
      <c r="F11" s="26"/>
      <c r="G11" s="26"/>
      <c r="H11" s="138"/>
      <c r="I11" s="25"/>
      <c r="J11" s="25"/>
      <c r="K11" s="26"/>
      <c r="L11" s="26"/>
      <c r="M11" s="26"/>
      <c r="N11" s="138"/>
      <c r="O11" s="25"/>
      <c r="P11" s="25"/>
      <c r="Q11" s="26"/>
      <c r="R11" s="26"/>
      <c r="S11" s="26"/>
      <c r="T11" s="138"/>
      <c r="U11" s="74" t="s">
        <v>119</v>
      </c>
      <c r="V11" s="74" t="s">
        <v>120</v>
      </c>
      <c r="W11" s="75" t="s">
        <v>121</v>
      </c>
      <c r="X11" s="75">
        <v>45</v>
      </c>
      <c r="Y11" s="75">
        <v>540</v>
      </c>
      <c r="Z11" s="138"/>
      <c r="AA11" s="74" t="s">
        <v>191</v>
      </c>
      <c r="AB11" s="74" t="s">
        <v>141</v>
      </c>
      <c r="AC11" s="95">
        <v>6</v>
      </c>
      <c r="AD11" s="75">
        <v>160</v>
      </c>
      <c r="AE11" s="75">
        <f>AC11*AD11</f>
        <v>960</v>
      </c>
    </row>
    <row r="12" spans="1:31" s="7" customFormat="1" ht="50.1" customHeight="1">
      <c r="A12" s="136"/>
      <c r="B12" s="138"/>
      <c r="C12" s="25"/>
      <c r="D12" s="25"/>
      <c r="E12" s="26"/>
      <c r="F12" s="26"/>
      <c r="G12" s="26"/>
      <c r="H12" s="138"/>
      <c r="I12" s="25"/>
      <c r="J12" s="25"/>
      <c r="K12" s="26"/>
      <c r="L12" s="26"/>
      <c r="M12" s="26"/>
      <c r="N12" s="138"/>
      <c r="O12" s="25"/>
      <c r="P12" s="25"/>
      <c r="Q12" s="26"/>
      <c r="R12" s="26"/>
      <c r="S12" s="26"/>
      <c r="T12" s="138"/>
      <c r="U12" s="74" t="s">
        <v>122</v>
      </c>
      <c r="V12" s="74" t="s">
        <v>123</v>
      </c>
      <c r="W12" s="75" t="s">
        <v>124</v>
      </c>
      <c r="X12" s="75">
        <v>149</v>
      </c>
      <c r="Y12" s="75">
        <v>298</v>
      </c>
      <c r="Z12" s="138"/>
      <c r="AA12" s="74"/>
      <c r="AB12" s="74"/>
      <c r="AC12" s="75"/>
      <c r="AD12" s="75"/>
      <c r="AE12" s="75"/>
    </row>
    <row r="13" spans="1:31" s="7" customFormat="1" ht="50.1" customHeight="1">
      <c r="A13" s="136"/>
      <c r="B13" s="138"/>
      <c r="C13" s="25"/>
      <c r="D13" s="25"/>
      <c r="E13" s="26"/>
      <c r="F13" s="26"/>
      <c r="G13" s="26"/>
      <c r="H13" s="138"/>
      <c r="I13" s="25"/>
      <c r="J13" s="25"/>
      <c r="K13" s="26"/>
      <c r="L13" s="26"/>
      <c r="M13" s="26"/>
      <c r="N13" s="138"/>
      <c r="O13" s="25"/>
      <c r="P13" s="25"/>
      <c r="Q13" s="26"/>
      <c r="R13" s="26"/>
      <c r="S13" s="26"/>
      <c r="T13" s="138"/>
      <c r="U13" s="74" t="s">
        <v>125</v>
      </c>
      <c r="V13" s="74" t="s">
        <v>126</v>
      </c>
      <c r="W13" s="75" t="s">
        <v>124</v>
      </c>
      <c r="X13" s="75">
        <v>100</v>
      </c>
      <c r="Y13" s="75">
        <v>200</v>
      </c>
      <c r="Z13" s="138"/>
      <c r="AA13" s="25"/>
      <c r="AB13" s="25"/>
      <c r="AC13" s="26"/>
      <c r="AD13" s="26"/>
      <c r="AE13" s="26"/>
    </row>
    <row r="14" spans="1:31" s="7" customFormat="1" ht="50.1" customHeight="1">
      <c r="A14" s="136"/>
      <c r="B14" s="138"/>
      <c r="C14" s="25"/>
      <c r="D14" s="25"/>
      <c r="E14" s="26"/>
      <c r="F14" s="26"/>
      <c r="G14" s="26"/>
      <c r="H14" s="138"/>
      <c r="I14" s="25"/>
      <c r="J14" s="25"/>
      <c r="K14" s="26"/>
      <c r="L14" s="26"/>
      <c r="M14" s="26"/>
      <c r="N14" s="138"/>
      <c r="O14" s="25"/>
      <c r="P14" s="25"/>
      <c r="Q14" s="26"/>
      <c r="R14" s="26"/>
      <c r="S14" s="26"/>
      <c r="T14" s="138"/>
      <c r="U14" s="74" t="s">
        <v>127</v>
      </c>
      <c r="V14" s="74" t="s">
        <v>128</v>
      </c>
      <c r="W14" s="75" t="s">
        <v>129</v>
      </c>
      <c r="X14" s="75">
        <v>660</v>
      </c>
      <c r="Y14" s="75">
        <v>990</v>
      </c>
      <c r="Z14" s="138"/>
      <c r="AA14" s="25"/>
      <c r="AB14" s="25"/>
      <c r="AC14" s="26"/>
      <c r="AD14" s="26"/>
      <c r="AE14" s="26"/>
    </row>
    <row r="15" spans="1:31" s="7" customFormat="1" ht="50.1" customHeight="1">
      <c r="A15" s="136"/>
      <c r="B15" s="138"/>
      <c r="C15" s="25"/>
      <c r="D15" s="25"/>
      <c r="E15" s="26"/>
      <c r="F15" s="26"/>
      <c r="G15" s="26"/>
      <c r="H15" s="138"/>
      <c r="I15" s="25"/>
      <c r="J15" s="25"/>
      <c r="K15" s="26"/>
      <c r="L15" s="26"/>
      <c r="M15" s="26"/>
      <c r="N15" s="138"/>
      <c r="O15" s="25"/>
      <c r="P15" s="25"/>
      <c r="Q15" s="26"/>
      <c r="R15" s="26"/>
      <c r="S15" s="26"/>
      <c r="T15" s="138"/>
      <c r="U15" s="74" t="s">
        <v>130</v>
      </c>
      <c r="V15" s="74" t="s">
        <v>131</v>
      </c>
      <c r="W15" s="75" t="s">
        <v>129</v>
      </c>
      <c r="X15" s="75">
        <v>1350</v>
      </c>
      <c r="Y15" s="75">
        <v>2025</v>
      </c>
      <c r="Z15" s="138"/>
      <c r="AA15" s="25"/>
      <c r="AB15" s="25"/>
      <c r="AC15" s="26"/>
      <c r="AD15" s="26"/>
      <c r="AE15" s="26"/>
    </row>
    <row r="16" spans="1:31" s="7" customFormat="1" ht="50.1" customHeight="1">
      <c r="A16" s="136"/>
      <c r="B16" s="138"/>
      <c r="C16" s="25"/>
      <c r="D16" s="25"/>
      <c r="E16" s="26"/>
      <c r="F16" s="26"/>
      <c r="G16" s="26"/>
      <c r="H16" s="138"/>
      <c r="I16" s="25"/>
      <c r="J16" s="25"/>
      <c r="K16" s="26"/>
      <c r="L16" s="26"/>
      <c r="M16" s="26"/>
      <c r="N16" s="138"/>
      <c r="O16" s="25"/>
      <c r="P16" s="25"/>
      <c r="Q16" s="26"/>
      <c r="R16" s="26"/>
      <c r="S16" s="26"/>
      <c r="T16" s="138"/>
      <c r="U16" s="25"/>
      <c r="V16" s="25"/>
      <c r="W16" s="26"/>
      <c r="X16" s="26"/>
      <c r="Y16" s="26"/>
      <c r="Z16" s="138"/>
      <c r="AA16" s="25"/>
      <c r="AB16" s="25"/>
      <c r="AC16" s="26"/>
      <c r="AD16" s="26"/>
      <c r="AE16" s="26"/>
    </row>
    <row r="17" spans="1:31" s="7" customFormat="1" ht="50.1" customHeight="1">
      <c r="A17" s="135" t="s">
        <v>10</v>
      </c>
      <c r="B17" s="137"/>
      <c r="C17" s="25"/>
      <c r="D17" s="25"/>
      <c r="E17" s="26"/>
      <c r="F17" s="26"/>
      <c r="G17" s="26"/>
      <c r="H17" s="137"/>
      <c r="I17" s="25"/>
      <c r="J17" s="25"/>
      <c r="K17" s="26"/>
      <c r="L17" s="26"/>
      <c r="M17" s="26"/>
      <c r="N17" s="137"/>
      <c r="O17" s="25"/>
      <c r="P17" s="25"/>
      <c r="Q17" s="26"/>
      <c r="R17" s="26"/>
      <c r="S17" s="26"/>
      <c r="T17" s="137" t="s">
        <v>26</v>
      </c>
      <c r="U17" s="74" t="s">
        <v>168</v>
      </c>
      <c r="V17" s="74" t="s">
        <v>116</v>
      </c>
      <c r="W17" s="93">
        <v>100</v>
      </c>
      <c r="X17" s="75">
        <v>200</v>
      </c>
      <c r="Y17" s="75">
        <f>W17*X17</f>
        <v>20000</v>
      </c>
      <c r="Z17" s="137" t="s">
        <v>29</v>
      </c>
      <c r="AA17" s="74" t="s">
        <v>181</v>
      </c>
      <c r="AB17" s="74" t="s">
        <v>150</v>
      </c>
      <c r="AC17" s="75" t="s">
        <v>151</v>
      </c>
      <c r="AD17" s="75">
        <v>80</v>
      </c>
      <c r="AE17" s="75">
        <v>6800</v>
      </c>
    </row>
    <row r="18" spans="1:31" s="7" customFormat="1" ht="50.1" customHeight="1">
      <c r="A18" s="136"/>
      <c r="B18" s="138"/>
      <c r="C18" s="25"/>
      <c r="D18" s="25"/>
      <c r="E18" s="26"/>
      <c r="F18" s="26"/>
      <c r="G18" s="26"/>
      <c r="H18" s="138"/>
      <c r="I18" s="25"/>
      <c r="J18" s="25"/>
      <c r="K18" s="26"/>
      <c r="L18" s="26"/>
      <c r="M18" s="26"/>
      <c r="N18" s="138"/>
      <c r="O18" s="25"/>
      <c r="P18" s="25"/>
      <c r="Q18" s="26"/>
      <c r="R18" s="26"/>
      <c r="S18" s="26"/>
      <c r="T18" s="138"/>
      <c r="U18" s="74" t="s">
        <v>169</v>
      </c>
      <c r="V18" s="74" t="s">
        <v>132</v>
      </c>
      <c r="W18" s="93">
        <v>40</v>
      </c>
      <c r="X18" s="75">
        <v>113</v>
      </c>
      <c r="Y18" s="75">
        <f>W18*X18</f>
        <v>4520</v>
      </c>
      <c r="Z18" s="138"/>
      <c r="AA18" s="74" t="s">
        <v>119</v>
      </c>
      <c r="AB18" s="74" t="s">
        <v>120</v>
      </c>
      <c r="AC18" s="75" t="s">
        <v>121</v>
      </c>
      <c r="AD18" s="75">
        <v>45</v>
      </c>
      <c r="AE18" s="75">
        <v>540</v>
      </c>
    </row>
    <row r="19" spans="1:31" s="7" customFormat="1" ht="50.1" customHeight="1">
      <c r="A19" s="136"/>
      <c r="B19" s="138"/>
      <c r="C19" s="25"/>
      <c r="D19" s="25"/>
      <c r="E19" s="26"/>
      <c r="F19" s="26"/>
      <c r="G19" s="26"/>
      <c r="H19" s="138"/>
      <c r="I19" s="25"/>
      <c r="J19" s="25"/>
      <c r="K19" s="26"/>
      <c r="L19" s="26"/>
      <c r="M19" s="26"/>
      <c r="N19" s="138"/>
      <c r="O19" s="25"/>
      <c r="P19" s="25"/>
      <c r="Q19" s="26"/>
      <c r="R19" s="26"/>
      <c r="S19" s="26"/>
      <c r="T19" s="138"/>
      <c r="U19" s="74" t="s">
        <v>119</v>
      </c>
      <c r="V19" s="74" t="s">
        <v>120</v>
      </c>
      <c r="W19" s="75" t="s">
        <v>133</v>
      </c>
      <c r="X19" s="75">
        <v>45</v>
      </c>
      <c r="Y19" s="75">
        <v>675</v>
      </c>
      <c r="Z19" s="138"/>
      <c r="AA19" s="74" t="s">
        <v>144</v>
      </c>
      <c r="AB19" s="74" t="s">
        <v>145</v>
      </c>
      <c r="AC19" s="75" t="s">
        <v>121</v>
      </c>
      <c r="AD19" s="75">
        <v>115</v>
      </c>
      <c r="AE19" s="75">
        <v>1380</v>
      </c>
    </row>
    <row r="20" spans="1:31" s="7" customFormat="1" ht="50.1" customHeight="1">
      <c r="A20" s="136"/>
      <c r="B20" s="138"/>
      <c r="C20" s="25"/>
      <c r="D20" s="25"/>
      <c r="E20" s="26"/>
      <c r="F20" s="26"/>
      <c r="G20" s="26"/>
      <c r="H20" s="138"/>
      <c r="I20" s="25"/>
      <c r="J20" s="25"/>
      <c r="K20" s="26"/>
      <c r="L20" s="26"/>
      <c r="M20" s="26"/>
      <c r="N20" s="138"/>
      <c r="O20" s="25"/>
      <c r="P20" s="25"/>
      <c r="Q20" s="26"/>
      <c r="R20" s="26"/>
      <c r="S20" s="26"/>
      <c r="T20" s="138"/>
      <c r="U20" s="74" t="s">
        <v>134</v>
      </c>
      <c r="V20" s="74" t="s">
        <v>126</v>
      </c>
      <c r="W20" s="75" t="s">
        <v>129</v>
      </c>
      <c r="X20" s="75">
        <v>148</v>
      </c>
      <c r="Y20" s="75">
        <v>222</v>
      </c>
      <c r="Z20" s="138"/>
      <c r="AA20" s="74" t="s">
        <v>167</v>
      </c>
      <c r="AB20" s="74" t="s">
        <v>116</v>
      </c>
      <c r="AC20" s="75" t="s">
        <v>138</v>
      </c>
      <c r="AD20" s="75">
        <v>200</v>
      </c>
      <c r="AE20" s="75">
        <v>2000</v>
      </c>
    </row>
    <row r="21" spans="1:31" s="7" customFormat="1" ht="50.1" customHeight="1">
      <c r="A21" s="136"/>
      <c r="B21" s="138"/>
      <c r="C21" s="25"/>
      <c r="D21" s="25"/>
      <c r="E21" s="26"/>
      <c r="F21" s="26"/>
      <c r="G21" s="26"/>
      <c r="H21" s="138"/>
      <c r="I21" s="25"/>
      <c r="J21" s="25"/>
      <c r="K21" s="26"/>
      <c r="L21" s="26"/>
      <c r="M21" s="26"/>
      <c r="N21" s="138"/>
      <c r="O21" s="25"/>
      <c r="P21" s="25"/>
      <c r="Q21" s="28"/>
      <c r="R21" s="26"/>
      <c r="S21" s="26"/>
      <c r="T21" s="138"/>
      <c r="U21" s="92" t="s">
        <v>193</v>
      </c>
      <c r="V21" s="92" t="s">
        <v>194</v>
      </c>
      <c r="W21" s="93">
        <v>15</v>
      </c>
      <c r="X21" s="91">
        <v>205</v>
      </c>
      <c r="Y21" s="91">
        <f>W21*X21</f>
        <v>3075</v>
      </c>
      <c r="Z21" s="138"/>
      <c r="AA21" s="74" t="s">
        <v>152</v>
      </c>
      <c r="AB21" s="74" t="s">
        <v>153</v>
      </c>
      <c r="AC21" s="75" t="s">
        <v>138</v>
      </c>
      <c r="AD21" s="75">
        <v>72</v>
      </c>
      <c r="AE21" s="75">
        <v>720</v>
      </c>
    </row>
    <row r="22" spans="1:31" s="7" customFormat="1" ht="50.1" customHeight="1">
      <c r="A22" s="136"/>
      <c r="B22" s="138"/>
      <c r="C22" s="25"/>
      <c r="D22" s="25"/>
      <c r="E22" s="26"/>
      <c r="F22" s="26"/>
      <c r="G22" s="26"/>
      <c r="H22" s="138"/>
      <c r="I22" s="25"/>
      <c r="J22" s="25"/>
      <c r="K22" s="26"/>
      <c r="L22" s="26"/>
      <c r="M22" s="26"/>
      <c r="N22" s="138"/>
      <c r="O22" s="25"/>
      <c r="P22" s="25"/>
      <c r="Q22" s="26"/>
      <c r="R22" s="26"/>
      <c r="S22" s="26"/>
      <c r="T22" s="138"/>
      <c r="U22" s="25"/>
      <c r="V22" s="25"/>
      <c r="W22" s="26"/>
      <c r="X22" s="26"/>
      <c r="Y22" s="26"/>
      <c r="Z22" s="138"/>
      <c r="AA22" s="74" t="s">
        <v>134</v>
      </c>
      <c r="AB22" s="74" t="s">
        <v>126</v>
      </c>
      <c r="AC22" s="75" t="s">
        <v>129</v>
      </c>
      <c r="AD22" s="75">
        <v>148</v>
      </c>
      <c r="AE22" s="75">
        <v>222</v>
      </c>
    </row>
    <row r="23" spans="1:31" s="7" customFormat="1" ht="50.1" customHeight="1">
      <c r="A23" s="139" t="s">
        <v>11</v>
      </c>
      <c r="B23" s="141"/>
      <c r="C23" s="25"/>
      <c r="D23" s="25"/>
      <c r="E23" s="26"/>
      <c r="F23" s="26"/>
      <c r="G23" s="26"/>
      <c r="H23" s="141"/>
      <c r="I23" s="25"/>
      <c r="J23" s="25"/>
      <c r="K23" s="26"/>
      <c r="L23" s="26"/>
      <c r="M23" s="26"/>
      <c r="N23" s="143"/>
      <c r="O23" s="25"/>
      <c r="P23" s="25"/>
      <c r="Q23" s="26"/>
      <c r="R23" s="26"/>
      <c r="S23" s="26"/>
      <c r="T23" s="137"/>
      <c r="U23" s="25"/>
      <c r="V23" s="25"/>
      <c r="W23" s="26"/>
      <c r="X23" s="26"/>
      <c r="Y23" s="26"/>
      <c r="Z23" s="145" t="s">
        <v>31</v>
      </c>
      <c r="AA23" s="74" t="s">
        <v>176</v>
      </c>
      <c r="AB23" s="74" t="s">
        <v>126</v>
      </c>
      <c r="AC23" s="75" t="s">
        <v>129</v>
      </c>
      <c r="AD23" s="75">
        <v>100</v>
      </c>
      <c r="AE23" s="75">
        <v>150</v>
      </c>
    </row>
    <row r="24" spans="1:31" s="7" customFormat="1" ht="50.1" customHeight="1">
      <c r="A24" s="140"/>
      <c r="B24" s="142"/>
      <c r="C24" s="25"/>
      <c r="D24" s="25"/>
      <c r="E24" s="26"/>
      <c r="F24" s="26"/>
      <c r="G24" s="26"/>
      <c r="H24" s="142"/>
      <c r="I24" s="25"/>
      <c r="J24" s="25"/>
      <c r="K24" s="26"/>
      <c r="L24" s="26"/>
      <c r="M24" s="26"/>
      <c r="N24" s="144"/>
      <c r="O24" s="25"/>
      <c r="P24" s="8"/>
      <c r="Q24" s="26"/>
      <c r="R24" s="26"/>
      <c r="S24" s="26"/>
      <c r="T24" s="137"/>
      <c r="U24" s="25"/>
      <c r="V24" s="25"/>
      <c r="W24" s="26"/>
      <c r="X24" s="26"/>
      <c r="Y24" s="26"/>
      <c r="Z24" s="145"/>
      <c r="AA24" s="77" t="s">
        <v>174</v>
      </c>
      <c r="AB24" s="77" t="s">
        <v>175</v>
      </c>
      <c r="AC24" s="76" t="s">
        <v>177</v>
      </c>
      <c r="AD24" s="78"/>
      <c r="AE24" s="78"/>
    </row>
    <row r="25" spans="1:31" s="7" customFormat="1" ht="50.1" customHeight="1">
      <c r="A25" s="135" t="s">
        <v>12</v>
      </c>
      <c r="B25" s="137"/>
      <c r="C25" s="25"/>
      <c r="D25" s="25"/>
      <c r="E25" s="26"/>
      <c r="F25" s="26"/>
      <c r="G25" s="26"/>
      <c r="H25" s="137"/>
      <c r="I25" s="25"/>
      <c r="J25" s="25"/>
      <c r="K25" s="26"/>
      <c r="L25" s="26"/>
      <c r="M25" s="26"/>
      <c r="N25" s="137"/>
      <c r="O25" s="25"/>
      <c r="P25" s="25"/>
      <c r="Q25" s="26"/>
      <c r="R25" s="26"/>
      <c r="S25" s="26"/>
      <c r="T25" s="137" t="s">
        <v>27</v>
      </c>
      <c r="U25" s="74" t="s">
        <v>135</v>
      </c>
      <c r="V25" s="74" t="s">
        <v>136</v>
      </c>
      <c r="W25" s="75" t="s">
        <v>121</v>
      </c>
      <c r="X25" s="75">
        <v>22</v>
      </c>
      <c r="Y25" s="75">
        <v>264</v>
      </c>
      <c r="Z25" s="137" t="s">
        <v>30</v>
      </c>
      <c r="AA25" s="74" t="s">
        <v>178</v>
      </c>
      <c r="AB25" s="74" t="s">
        <v>154</v>
      </c>
      <c r="AC25" s="75" t="s">
        <v>155</v>
      </c>
      <c r="AD25" s="75">
        <v>312</v>
      </c>
      <c r="AE25" s="75">
        <v>1248</v>
      </c>
    </row>
    <row r="26" spans="1:31" s="7" customFormat="1" ht="50.1" customHeight="1">
      <c r="A26" s="136"/>
      <c r="B26" s="138"/>
      <c r="C26" s="25"/>
      <c r="D26" s="25"/>
      <c r="E26" s="26"/>
      <c r="F26" s="26"/>
      <c r="G26" s="26"/>
      <c r="H26" s="138"/>
      <c r="I26" s="25"/>
      <c r="J26" s="25"/>
      <c r="K26" s="26"/>
      <c r="L26" s="26"/>
      <c r="M26" s="26"/>
      <c r="N26" s="138"/>
      <c r="O26" s="25"/>
      <c r="P26" s="25"/>
      <c r="Q26" s="26"/>
      <c r="R26" s="26"/>
      <c r="S26" s="26"/>
      <c r="T26" s="138"/>
      <c r="U26" s="74" t="s">
        <v>170</v>
      </c>
      <c r="V26" s="74" t="s">
        <v>137</v>
      </c>
      <c r="W26" s="75" t="s">
        <v>138</v>
      </c>
      <c r="X26" s="75">
        <v>97</v>
      </c>
      <c r="Y26" s="75">
        <v>970</v>
      </c>
      <c r="Z26" s="138"/>
      <c r="AA26" s="74" t="s">
        <v>156</v>
      </c>
      <c r="AB26" s="74" t="s">
        <v>128</v>
      </c>
      <c r="AC26" s="75" t="s">
        <v>157</v>
      </c>
      <c r="AD26" s="75">
        <v>90</v>
      </c>
      <c r="AE26" s="75">
        <v>270</v>
      </c>
    </row>
    <row r="27" spans="1:31" s="7" customFormat="1" ht="50.1" customHeight="1">
      <c r="A27" s="136"/>
      <c r="B27" s="138"/>
      <c r="C27" s="25"/>
      <c r="D27" s="25"/>
      <c r="E27" s="26"/>
      <c r="F27" s="26"/>
      <c r="G27" s="26"/>
      <c r="H27" s="138"/>
      <c r="I27" s="25"/>
      <c r="J27" s="25"/>
      <c r="K27" s="26"/>
      <c r="L27" s="26"/>
      <c r="M27" s="26"/>
      <c r="N27" s="138"/>
      <c r="O27" s="25"/>
      <c r="P27" s="25"/>
      <c r="Q27" s="26"/>
      <c r="R27" s="26"/>
      <c r="S27" s="26"/>
      <c r="T27" s="138"/>
      <c r="U27" s="74" t="s">
        <v>171</v>
      </c>
      <c r="V27" s="74" t="s">
        <v>116</v>
      </c>
      <c r="W27" s="75" t="s">
        <v>139</v>
      </c>
      <c r="X27" s="75">
        <v>55</v>
      </c>
      <c r="Y27" s="75">
        <v>440</v>
      </c>
      <c r="Z27" s="138"/>
      <c r="AA27" s="74" t="s">
        <v>158</v>
      </c>
      <c r="AB27" s="74" t="s">
        <v>128</v>
      </c>
      <c r="AC27" s="75" t="s">
        <v>159</v>
      </c>
      <c r="AD27" s="75">
        <v>385</v>
      </c>
      <c r="AE27" s="75">
        <v>1155</v>
      </c>
    </row>
    <row r="28" spans="1:31" s="7" customFormat="1" ht="50.1" customHeight="1">
      <c r="A28" s="136"/>
      <c r="B28" s="138"/>
      <c r="C28" s="25"/>
      <c r="D28" s="25"/>
      <c r="E28" s="26"/>
      <c r="F28" s="26"/>
      <c r="G28" s="26"/>
      <c r="H28" s="138"/>
      <c r="I28" s="25"/>
      <c r="J28" s="25"/>
      <c r="K28" s="26"/>
      <c r="L28" s="26"/>
      <c r="M28" s="26"/>
      <c r="N28" s="138"/>
      <c r="O28" s="25"/>
      <c r="P28" s="25"/>
      <c r="Q28" s="26"/>
      <c r="R28" s="26"/>
      <c r="S28" s="26"/>
      <c r="T28" s="138"/>
      <c r="U28" s="74" t="s">
        <v>172</v>
      </c>
      <c r="V28" s="74" t="s">
        <v>140</v>
      </c>
      <c r="W28" s="94">
        <v>6</v>
      </c>
      <c r="X28" s="75">
        <v>225</v>
      </c>
      <c r="Y28" s="26">
        <f>W28*X28</f>
        <v>1350</v>
      </c>
      <c r="Z28" s="138"/>
      <c r="AA28" s="74" t="s">
        <v>160</v>
      </c>
      <c r="AB28" s="74" t="s">
        <v>154</v>
      </c>
      <c r="AC28" s="75" t="s">
        <v>124</v>
      </c>
      <c r="AD28" s="75">
        <v>115</v>
      </c>
      <c r="AE28" s="75">
        <v>230</v>
      </c>
    </row>
    <row r="29" spans="1:31" s="7" customFormat="1" ht="50.1" customHeight="1">
      <c r="A29" s="136"/>
      <c r="B29" s="138"/>
      <c r="C29" s="25"/>
      <c r="D29" s="25"/>
      <c r="E29" s="26"/>
      <c r="F29" s="26"/>
      <c r="G29" s="26"/>
      <c r="H29" s="138"/>
      <c r="I29" s="25"/>
      <c r="J29" s="25"/>
      <c r="K29" s="26"/>
      <c r="L29" s="26"/>
      <c r="M29" s="26"/>
      <c r="N29" s="138"/>
      <c r="O29" s="25"/>
      <c r="P29" s="25"/>
      <c r="Q29" s="26"/>
      <c r="R29" s="26"/>
      <c r="S29" s="26"/>
      <c r="T29" s="138"/>
      <c r="U29" s="74" t="s">
        <v>173</v>
      </c>
      <c r="V29" s="74" t="s">
        <v>141</v>
      </c>
      <c r="W29" s="75" t="s">
        <v>142</v>
      </c>
      <c r="X29" s="75">
        <v>145</v>
      </c>
      <c r="Y29" s="75">
        <v>870</v>
      </c>
      <c r="Z29" s="138"/>
      <c r="AA29" s="74" t="s">
        <v>161</v>
      </c>
      <c r="AB29" s="74" t="s">
        <v>162</v>
      </c>
      <c r="AC29" s="75" t="s">
        <v>163</v>
      </c>
      <c r="AD29" s="75">
        <v>865</v>
      </c>
      <c r="AE29" s="75">
        <v>1730</v>
      </c>
    </row>
    <row r="30" spans="1:31" s="7" customFormat="1" ht="50.1" customHeight="1">
      <c r="A30" s="136"/>
      <c r="B30" s="138"/>
      <c r="C30" s="25"/>
      <c r="D30" s="25"/>
      <c r="E30" s="26"/>
      <c r="F30" s="26"/>
      <c r="G30" s="26"/>
      <c r="H30" s="138"/>
      <c r="I30" s="25"/>
      <c r="J30" s="25"/>
      <c r="K30" s="26"/>
      <c r="L30" s="26"/>
      <c r="M30" s="26"/>
      <c r="N30" s="138"/>
      <c r="O30" s="25"/>
      <c r="P30" s="25"/>
      <c r="Q30" s="28"/>
      <c r="R30" s="26"/>
      <c r="S30" s="26"/>
      <c r="T30" s="138"/>
      <c r="U30" s="74" t="s">
        <v>119</v>
      </c>
      <c r="V30" s="74" t="s">
        <v>120</v>
      </c>
      <c r="W30" s="75" t="s">
        <v>143</v>
      </c>
      <c r="X30" s="75">
        <v>45</v>
      </c>
      <c r="Y30" s="75">
        <v>225</v>
      </c>
      <c r="Z30" s="138"/>
      <c r="AA30" s="74" t="s">
        <v>164</v>
      </c>
      <c r="AB30" s="74" t="s">
        <v>165</v>
      </c>
      <c r="AC30" s="75" t="s">
        <v>166</v>
      </c>
      <c r="AD30" s="75">
        <v>290</v>
      </c>
      <c r="AE30" s="75">
        <v>290</v>
      </c>
    </row>
    <row r="31" spans="1:31" s="7" customFormat="1" ht="50.1" customHeight="1">
      <c r="A31" s="136"/>
      <c r="B31" s="138"/>
      <c r="C31" s="25"/>
      <c r="D31" s="25"/>
      <c r="E31" s="26"/>
      <c r="F31" s="26"/>
      <c r="G31" s="26"/>
      <c r="H31" s="138"/>
      <c r="I31" s="25"/>
      <c r="J31" s="25"/>
      <c r="K31" s="26"/>
      <c r="L31" s="26"/>
      <c r="M31" s="26"/>
      <c r="N31" s="138"/>
      <c r="O31" s="25"/>
      <c r="P31" s="25"/>
      <c r="Q31" s="26"/>
      <c r="R31" s="26"/>
      <c r="S31" s="26"/>
      <c r="T31" s="138"/>
      <c r="U31" s="74" t="s">
        <v>144</v>
      </c>
      <c r="V31" s="74" t="s">
        <v>145</v>
      </c>
      <c r="W31" s="75" t="s">
        <v>143</v>
      </c>
      <c r="X31" s="75">
        <v>115</v>
      </c>
      <c r="Y31" s="75">
        <v>575</v>
      </c>
      <c r="Z31" s="138"/>
      <c r="AA31" s="25"/>
      <c r="AB31" s="25"/>
      <c r="AC31" s="26"/>
      <c r="AD31" s="26"/>
      <c r="AE31" s="26"/>
    </row>
    <row r="32" spans="1:31" s="7" customFormat="1" ht="50.1" customHeight="1">
      <c r="A32" s="136"/>
      <c r="B32" s="138"/>
      <c r="C32" s="25"/>
      <c r="D32" s="25"/>
      <c r="E32" s="26"/>
      <c r="F32" s="26"/>
      <c r="G32" s="26"/>
      <c r="H32" s="138"/>
      <c r="I32" s="25"/>
      <c r="J32" s="25"/>
      <c r="K32" s="26"/>
      <c r="L32" s="26"/>
      <c r="M32" s="26"/>
      <c r="N32" s="138"/>
      <c r="O32" s="25"/>
      <c r="P32" s="25"/>
      <c r="Q32" s="26"/>
      <c r="R32" s="26"/>
      <c r="S32" s="26"/>
      <c r="T32" s="138"/>
      <c r="U32" s="25"/>
      <c r="V32" s="25"/>
      <c r="W32" s="28"/>
      <c r="X32" s="26"/>
      <c r="Y32" s="26"/>
      <c r="Z32" s="138"/>
      <c r="AA32" s="25"/>
      <c r="AB32" s="25"/>
      <c r="AC32" s="26"/>
      <c r="AD32" s="26"/>
      <c r="AE32" s="26"/>
    </row>
    <row r="33" spans="1:34" s="9" customFormat="1" ht="45" customHeight="1">
      <c r="A33" s="89" t="s">
        <v>13</v>
      </c>
      <c r="B33" s="90"/>
      <c r="C33" s="25"/>
      <c r="D33" s="25"/>
      <c r="E33" s="26"/>
      <c r="F33" s="26"/>
      <c r="G33" s="26"/>
      <c r="H33" s="90"/>
      <c r="I33" s="25"/>
      <c r="J33" s="25"/>
      <c r="K33" s="26"/>
      <c r="L33" s="26"/>
      <c r="M33" s="26"/>
      <c r="N33" s="90"/>
      <c r="O33" s="25"/>
      <c r="P33" s="25"/>
      <c r="Q33" s="26"/>
      <c r="R33" s="26"/>
      <c r="S33" s="26"/>
      <c r="T33" s="90"/>
      <c r="U33" s="25"/>
      <c r="V33" s="25"/>
      <c r="W33" s="31"/>
      <c r="X33" s="26"/>
      <c r="Y33" s="26"/>
      <c r="Z33" s="90"/>
      <c r="AA33" s="25"/>
      <c r="AB33" s="25"/>
      <c r="AC33" s="26"/>
      <c r="AD33" s="26"/>
      <c r="AE33" s="26"/>
    </row>
    <row r="34" spans="1:34" s="16" customFormat="1" ht="25.35" customHeight="1">
      <c r="A34" s="126" t="s">
        <v>16</v>
      </c>
      <c r="B34" s="127"/>
      <c r="C34" s="122" t="s">
        <v>17</v>
      </c>
      <c r="D34" s="123"/>
      <c r="E34" s="12"/>
      <c r="F34" s="13"/>
      <c r="G34" s="13"/>
      <c r="H34" s="132"/>
      <c r="I34" s="122" t="s">
        <v>17</v>
      </c>
      <c r="J34" s="123"/>
      <c r="K34" s="12"/>
      <c r="L34" s="13"/>
      <c r="M34" s="13"/>
      <c r="N34" s="132"/>
      <c r="O34" s="122" t="s">
        <v>17</v>
      </c>
      <c r="P34" s="123"/>
      <c r="Q34" s="14"/>
      <c r="R34" s="15"/>
      <c r="S34" s="15"/>
      <c r="T34" s="132"/>
      <c r="U34" s="122" t="s">
        <v>17</v>
      </c>
      <c r="V34" s="123"/>
      <c r="W34" s="14">
        <v>6</v>
      </c>
      <c r="X34" s="15"/>
      <c r="Y34" s="15"/>
      <c r="Z34" s="132"/>
      <c r="AA34" s="122" t="s">
        <v>17</v>
      </c>
      <c r="AB34" s="123"/>
      <c r="AC34" s="14">
        <v>6</v>
      </c>
      <c r="AD34" s="15"/>
      <c r="AE34" s="15"/>
      <c r="AF34" s="124" t="e">
        <f>#REF!/2/1631</f>
        <v>#REF!</v>
      </c>
      <c r="AG34" s="125"/>
      <c r="AH34" s="125"/>
    </row>
    <row r="35" spans="1:34" s="16" customFormat="1" ht="25.35" customHeight="1">
      <c r="A35" s="128"/>
      <c r="B35" s="129"/>
      <c r="C35" s="122" t="s">
        <v>18</v>
      </c>
      <c r="D35" s="123"/>
      <c r="E35" s="12"/>
      <c r="F35" s="13"/>
      <c r="G35" s="13"/>
      <c r="H35" s="133"/>
      <c r="I35" s="122" t="s">
        <v>18</v>
      </c>
      <c r="J35" s="123"/>
      <c r="K35" s="12"/>
      <c r="L35" s="13"/>
      <c r="M35" s="13"/>
      <c r="N35" s="133"/>
      <c r="O35" s="122" t="s">
        <v>18</v>
      </c>
      <c r="P35" s="123"/>
      <c r="Q35" s="14"/>
      <c r="R35" s="15"/>
      <c r="S35" s="15"/>
      <c r="T35" s="133"/>
      <c r="U35" s="122" t="s">
        <v>18</v>
      </c>
      <c r="V35" s="123"/>
      <c r="W35" s="14">
        <v>2.8</v>
      </c>
      <c r="X35" s="15"/>
      <c r="Y35" s="15"/>
      <c r="Z35" s="133"/>
      <c r="AA35" s="122" t="s">
        <v>18</v>
      </c>
      <c r="AB35" s="123"/>
      <c r="AC35" s="14">
        <v>2.2999999999999998</v>
      </c>
      <c r="AD35" s="15"/>
      <c r="AE35" s="15"/>
      <c r="AF35" s="124"/>
      <c r="AG35" s="125"/>
      <c r="AH35" s="125"/>
    </row>
    <row r="36" spans="1:34" s="16" customFormat="1" ht="25.35" customHeight="1">
      <c r="A36" s="128"/>
      <c r="B36" s="129"/>
      <c r="C36" s="122" t="s">
        <v>19</v>
      </c>
      <c r="D36" s="123"/>
      <c r="E36" s="12"/>
      <c r="F36" s="13"/>
      <c r="G36" s="13"/>
      <c r="H36" s="133"/>
      <c r="I36" s="122" t="s">
        <v>19</v>
      </c>
      <c r="J36" s="123"/>
      <c r="K36" s="12"/>
      <c r="L36" s="13"/>
      <c r="M36" s="13"/>
      <c r="N36" s="133"/>
      <c r="O36" s="122" t="s">
        <v>19</v>
      </c>
      <c r="P36" s="123"/>
      <c r="Q36" s="14"/>
      <c r="R36" s="15"/>
      <c r="S36" s="15"/>
      <c r="T36" s="133"/>
      <c r="U36" s="122" t="s">
        <v>19</v>
      </c>
      <c r="V36" s="123"/>
      <c r="W36" s="14">
        <v>1.2</v>
      </c>
      <c r="X36" s="15"/>
      <c r="Y36" s="15"/>
      <c r="Z36" s="133"/>
      <c r="AA36" s="122" t="s">
        <v>19</v>
      </c>
      <c r="AB36" s="123"/>
      <c r="AC36" s="14">
        <v>1.6</v>
      </c>
      <c r="AD36" s="15"/>
      <c r="AE36" s="15"/>
    </row>
    <row r="37" spans="1:34" s="16" customFormat="1" ht="25.35" customHeight="1">
      <c r="A37" s="128"/>
      <c r="B37" s="129"/>
      <c r="C37" s="122" t="s">
        <v>20</v>
      </c>
      <c r="D37" s="123"/>
      <c r="E37" s="12"/>
      <c r="F37" s="13"/>
      <c r="G37" s="13"/>
      <c r="H37" s="133"/>
      <c r="I37" s="122" t="s">
        <v>20</v>
      </c>
      <c r="J37" s="123"/>
      <c r="K37" s="12"/>
      <c r="L37" s="13"/>
      <c r="M37" s="13"/>
      <c r="N37" s="133"/>
      <c r="O37" s="122" t="s">
        <v>20</v>
      </c>
      <c r="P37" s="123"/>
      <c r="Q37" s="14"/>
      <c r="R37" s="15"/>
      <c r="S37" s="15"/>
      <c r="T37" s="133"/>
      <c r="U37" s="122" t="s">
        <v>20</v>
      </c>
      <c r="V37" s="123"/>
      <c r="W37" s="14"/>
      <c r="X37" s="15"/>
      <c r="Y37" s="15"/>
      <c r="Z37" s="133"/>
      <c r="AA37" s="122" t="s">
        <v>20</v>
      </c>
      <c r="AB37" s="123"/>
      <c r="AC37" s="14"/>
      <c r="AD37" s="15"/>
      <c r="AE37" s="15"/>
    </row>
    <row r="38" spans="1:34" s="16" customFormat="1" ht="25.35" customHeight="1">
      <c r="A38" s="128"/>
      <c r="B38" s="129"/>
      <c r="C38" s="122" t="s">
        <v>21</v>
      </c>
      <c r="D38" s="123"/>
      <c r="E38" s="12"/>
      <c r="F38" s="13"/>
      <c r="G38" s="13"/>
      <c r="H38" s="133"/>
      <c r="I38" s="122" t="s">
        <v>21</v>
      </c>
      <c r="J38" s="123"/>
      <c r="K38" s="14"/>
      <c r="L38" s="13"/>
      <c r="M38" s="13"/>
      <c r="N38" s="133"/>
      <c r="O38" s="122" t="s">
        <v>21</v>
      </c>
      <c r="P38" s="123"/>
      <c r="Q38" s="14"/>
      <c r="R38" s="15"/>
      <c r="S38" s="15"/>
      <c r="T38" s="133"/>
      <c r="U38" s="122" t="s">
        <v>21</v>
      </c>
      <c r="V38" s="123"/>
      <c r="W38" s="14">
        <v>3</v>
      </c>
      <c r="X38" s="15"/>
      <c r="Y38" s="15"/>
      <c r="Z38" s="133"/>
      <c r="AA38" s="122" t="s">
        <v>21</v>
      </c>
      <c r="AB38" s="123"/>
      <c r="AC38" s="14">
        <v>2.5</v>
      </c>
      <c r="AD38" s="15"/>
      <c r="AE38" s="15"/>
    </row>
    <row r="39" spans="1:34" s="16" customFormat="1" ht="30" customHeight="1">
      <c r="A39" s="130"/>
      <c r="B39" s="131"/>
      <c r="C39" s="122" t="s">
        <v>22</v>
      </c>
      <c r="D39" s="123"/>
      <c r="E39" s="17">
        <f>E34*70+E35*75+E36*25+E37*60+E38*45</f>
        <v>0</v>
      </c>
      <c r="F39" s="13"/>
      <c r="G39" s="13"/>
      <c r="H39" s="134"/>
      <c r="I39" s="122" t="s">
        <v>22</v>
      </c>
      <c r="J39" s="123"/>
      <c r="K39" s="17">
        <f>K34*70+K35*75+K36*25+K37*60+K38*45</f>
        <v>0</v>
      </c>
      <c r="L39" s="13"/>
      <c r="M39" s="13"/>
      <c r="N39" s="134"/>
      <c r="O39" s="122" t="s">
        <v>22</v>
      </c>
      <c r="P39" s="123"/>
      <c r="Q39" s="17">
        <f>Q34*70+Q35*75+Q36*25+Q37*150+Q38*45</f>
        <v>0</v>
      </c>
      <c r="R39" s="13"/>
      <c r="S39" s="13"/>
      <c r="T39" s="134"/>
      <c r="U39" s="122" t="s">
        <v>22</v>
      </c>
      <c r="V39" s="123"/>
      <c r="W39" s="17">
        <f>W34*70+W35*75+W36*25+W37*60+W38*45</f>
        <v>795</v>
      </c>
      <c r="X39" s="13"/>
      <c r="Y39" s="13"/>
      <c r="Z39" s="134"/>
      <c r="AA39" s="122" t="s">
        <v>22</v>
      </c>
      <c r="AB39" s="123"/>
      <c r="AC39" s="17">
        <f>AC34*70+AC35*75+AC36*25+AC37*60+AC38*45+70</f>
        <v>815</v>
      </c>
      <c r="AD39" s="13"/>
      <c r="AE39" s="13"/>
    </row>
    <row r="40" spans="1:34" s="16" customFormat="1" ht="47.25" customHeight="1">
      <c r="A40" s="120" t="s">
        <v>23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</row>
    <row r="41" spans="1:34" s="19" customFormat="1" ht="30" customHeight="1">
      <c r="A41" s="121" t="s">
        <v>199</v>
      </c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8"/>
      <c r="AE41" s="18"/>
    </row>
    <row r="42" spans="1:34" ht="30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20"/>
      <c r="R42" s="18"/>
      <c r="S42" s="18"/>
      <c r="T42" s="18"/>
      <c r="U42" s="18"/>
      <c r="V42" s="18"/>
      <c r="W42" s="20"/>
      <c r="X42" s="18"/>
      <c r="Y42" s="18"/>
      <c r="Z42" s="18"/>
      <c r="AA42" s="18"/>
      <c r="AB42" s="18"/>
      <c r="AC42" s="20"/>
      <c r="AD42" s="18"/>
      <c r="AE42" s="18"/>
    </row>
    <row r="43" spans="1:34" ht="30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20"/>
      <c r="R43" s="18"/>
      <c r="S43" s="18"/>
      <c r="T43" s="18"/>
      <c r="U43" s="18"/>
      <c r="V43" s="18"/>
      <c r="W43" s="20"/>
      <c r="X43" s="18"/>
      <c r="Y43" s="18"/>
      <c r="Z43" s="18"/>
      <c r="AA43" s="18"/>
      <c r="AB43" s="18"/>
      <c r="AC43" s="20"/>
      <c r="AD43" s="18"/>
      <c r="AE43" s="18"/>
    </row>
    <row r="44" spans="1:34" ht="30" customHeight="1"/>
    <row r="45" spans="1:34" ht="30" customHeight="1"/>
    <row r="46" spans="1:34" ht="30" customHeight="1"/>
  </sheetData>
  <mergeCells count="106">
    <mergeCell ref="O3:Q3"/>
    <mergeCell ref="U3:W3"/>
    <mergeCell ref="AA3:AC3"/>
    <mergeCell ref="A1:AE1"/>
    <mergeCell ref="B2:G2"/>
    <mergeCell ref="H2:M2"/>
    <mergeCell ref="N2:S2"/>
    <mergeCell ref="T2:Y2"/>
    <mergeCell ref="Z2:AE2"/>
    <mergeCell ref="A4:B4"/>
    <mergeCell ref="A5:A6"/>
    <mergeCell ref="B5:B6"/>
    <mergeCell ref="C5:C6"/>
    <mergeCell ref="D5:D6"/>
    <mergeCell ref="E5:E6"/>
    <mergeCell ref="A3:B3"/>
    <mergeCell ref="C3:E3"/>
    <mergeCell ref="I3:K3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17:A22"/>
    <mergeCell ref="B17:B22"/>
    <mergeCell ref="H17:H22"/>
    <mergeCell ref="N17:N22"/>
    <mergeCell ref="T17:T22"/>
    <mergeCell ref="Z17:Z22"/>
    <mergeCell ref="AD5:AD6"/>
    <mergeCell ref="AE5:AE6"/>
    <mergeCell ref="A7:A16"/>
    <mergeCell ref="B7:B16"/>
    <mergeCell ref="H7:H16"/>
    <mergeCell ref="N7:N16"/>
    <mergeCell ref="T7:T16"/>
    <mergeCell ref="Z7:Z16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A25:A32"/>
    <mergeCell ref="B25:B32"/>
    <mergeCell ref="H25:H32"/>
    <mergeCell ref="N25:N32"/>
    <mergeCell ref="T25:T32"/>
    <mergeCell ref="Z25:Z32"/>
    <mergeCell ref="A23:A24"/>
    <mergeCell ref="B23:B24"/>
    <mergeCell ref="H23:H24"/>
    <mergeCell ref="N23:N24"/>
    <mergeCell ref="T23:T24"/>
    <mergeCell ref="Z23:Z24"/>
    <mergeCell ref="AA34:AB34"/>
    <mergeCell ref="AF34:AH35"/>
    <mergeCell ref="C35:D35"/>
    <mergeCell ref="I35:J35"/>
    <mergeCell ref="O35:P35"/>
    <mergeCell ref="U35:V35"/>
    <mergeCell ref="AA35:AB35"/>
    <mergeCell ref="A34:B39"/>
    <mergeCell ref="C34:D34"/>
    <mergeCell ref="H34:H39"/>
    <mergeCell ref="I34:J34"/>
    <mergeCell ref="N34:N39"/>
    <mergeCell ref="O34:P34"/>
    <mergeCell ref="T34:T39"/>
    <mergeCell ref="U34:V34"/>
    <mergeCell ref="Z34:Z39"/>
    <mergeCell ref="C36:D36"/>
    <mergeCell ref="I36:J36"/>
    <mergeCell ref="O36:P36"/>
    <mergeCell ref="U36:V36"/>
    <mergeCell ref="AA36:AB36"/>
    <mergeCell ref="C37:D37"/>
    <mergeCell ref="I37:J37"/>
    <mergeCell ref="O37:P37"/>
    <mergeCell ref="U37:V37"/>
    <mergeCell ref="AA37:AB37"/>
    <mergeCell ref="A40:AE40"/>
    <mergeCell ref="A41:AC41"/>
    <mergeCell ref="C38:D38"/>
    <mergeCell ref="I38:J38"/>
    <mergeCell ref="O38:P38"/>
    <mergeCell ref="U38:V38"/>
    <mergeCell ref="AA38:AB38"/>
    <mergeCell ref="C39:D39"/>
    <mergeCell ref="I39:J39"/>
    <mergeCell ref="O39:P39"/>
    <mergeCell ref="U39:V39"/>
    <mergeCell ref="AA39:AB39"/>
  </mergeCells>
  <phoneticPr fontId="4" type="noConversion"/>
  <printOptions horizontalCentered="1" verticalCentered="1"/>
  <pageMargins left="0" right="0" top="0" bottom="0" header="0.23622047244094491" footer="0"/>
  <pageSetup paperSize="9" scale="3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6"/>
  <sheetViews>
    <sheetView topLeftCell="E1" zoomScale="40" zoomScaleNormal="40" zoomScaleSheetLayoutView="50" workbookViewId="0">
      <selection activeCell="E34" sqref="A34:XFD34"/>
    </sheetView>
  </sheetViews>
  <sheetFormatPr defaultColWidth="8.875" defaultRowHeight="4.9000000000000004" customHeight="1"/>
  <cols>
    <col min="1" max="1" width="7" style="3" customWidth="1"/>
    <col min="2" max="2" width="6.5" style="3" customWidth="1"/>
    <col min="3" max="3" width="56.875" style="3" customWidth="1"/>
    <col min="4" max="4" width="19.25" style="3" hidden="1" customWidth="1"/>
    <col min="5" max="5" width="20.625" style="3" customWidth="1"/>
    <col min="6" max="6" width="12.125" style="3" hidden="1" customWidth="1"/>
    <col min="7" max="7" width="16.25" style="3" hidden="1" customWidth="1"/>
    <col min="8" max="8" width="8.5" style="3" customWidth="1"/>
    <col min="9" max="9" width="53.625" style="3" customWidth="1"/>
    <col min="10" max="10" width="16.5" style="3" hidden="1" customWidth="1"/>
    <col min="11" max="11" width="20.625" style="3" customWidth="1"/>
    <col min="12" max="12" width="15.875" style="3" hidden="1" customWidth="1"/>
    <col min="13" max="13" width="15.25" style="3" hidden="1" customWidth="1"/>
    <col min="14" max="14" width="8.5" style="3" customWidth="1"/>
    <col min="15" max="15" width="54.5" style="3" customWidth="1"/>
    <col min="16" max="16" width="18" style="3" hidden="1" customWidth="1"/>
    <col min="17" max="17" width="20.625" style="21" customWidth="1"/>
    <col min="18" max="18" width="15.625" style="3" hidden="1" customWidth="1"/>
    <col min="19" max="19" width="15.625" style="22" hidden="1" customWidth="1"/>
    <col min="20" max="20" width="8.5" style="3" customWidth="1"/>
    <col min="21" max="21" width="55.25" style="3" customWidth="1"/>
    <col min="22" max="22" width="15.25" style="3" customWidth="1"/>
    <col min="23" max="23" width="20.625" style="21" customWidth="1"/>
    <col min="24" max="25" width="15.625" style="3" hidden="1" customWidth="1"/>
    <col min="26" max="26" width="8.5" style="3" customWidth="1"/>
    <col min="27" max="27" width="66.5" style="3" customWidth="1"/>
    <col min="28" max="28" width="16.5" style="3" customWidth="1"/>
    <col min="29" max="29" width="20.625" style="21" customWidth="1"/>
    <col min="30" max="30" width="14.25" style="3" hidden="1" customWidth="1"/>
    <col min="31" max="31" width="15.625" style="3" hidden="1" customWidth="1"/>
    <col min="32" max="16384" width="8.875" style="3"/>
  </cols>
  <sheetData>
    <row r="1" spans="1:31" s="1" customFormat="1" ht="83.25" customHeight="1">
      <c r="A1" s="154" t="s">
        <v>184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</row>
    <row r="2" spans="1:31" ht="55.15" customHeight="1">
      <c r="A2" s="2" t="s">
        <v>0</v>
      </c>
      <c r="B2" s="155">
        <v>44802</v>
      </c>
      <c r="C2" s="155"/>
      <c r="D2" s="155"/>
      <c r="E2" s="155"/>
      <c r="F2" s="155"/>
      <c r="G2" s="155"/>
      <c r="H2" s="156">
        <f>B2+1</f>
        <v>44803</v>
      </c>
      <c r="I2" s="156"/>
      <c r="J2" s="156"/>
      <c r="K2" s="156"/>
      <c r="L2" s="156"/>
      <c r="M2" s="156"/>
      <c r="N2" s="157">
        <f>H2+1</f>
        <v>44804</v>
      </c>
      <c r="O2" s="157"/>
      <c r="P2" s="157"/>
      <c r="Q2" s="157"/>
      <c r="R2" s="157"/>
      <c r="S2" s="157"/>
      <c r="T2" s="158">
        <f>N2+1</f>
        <v>44805</v>
      </c>
      <c r="U2" s="158"/>
      <c r="V2" s="158"/>
      <c r="W2" s="158"/>
      <c r="X2" s="158"/>
      <c r="Y2" s="158"/>
      <c r="Z2" s="159">
        <f>T2+1</f>
        <v>44806</v>
      </c>
      <c r="AA2" s="159"/>
      <c r="AB2" s="159"/>
      <c r="AC2" s="159"/>
      <c r="AD2" s="159"/>
      <c r="AE2" s="159"/>
    </row>
    <row r="3" spans="1:31" ht="36.6" customHeight="1">
      <c r="A3" s="150" t="s">
        <v>1</v>
      </c>
      <c r="B3" s="150"/>
      <c r="C3" s="153">
        <v>0</v>
      </c>
      <c r="D3" s="153"/>
      <c r="E3" s="153"/>
      <c r="F3" s="4"/>
      <c r="G3" s="4"/>
      <c r="H3" s="2"/>
      <c r="I3" s="153">
        <f>C3</f>
        <v>0</v>
      </c>
      <c r="J3" s="153"/>
      <c r="K3" s="153"/>
      <c r="L3" s="4"/>
      <c r="M3" s="4"/>
      <c r="N3" s="2"/>
      <c r="O3" s="153">
        <f>I3</f>
        <v>0</v>
      </c>
      <c r="P3" s="153"/>
      <c r="Q3" s="153"/>
      <c r="R3" s="4"/>
      <c r="S3" s="4"/>
      <c r="T3" s="2"/>
      <c r="U3" s="153">
        <v>31</v>
      </c>
      <c r="V3" s="153"/>
      <c r="W3" s="153"/>
      <c r="X3" s="4"/>
      <c r="Y3" s="4"/>
      <c r="Z3" s="2"/>
      <c r="AA3" s="153">
        <f>U3</f>
        <v>31</v>
      </c>
      <c r="AB3" s="153"/>
      <c r="AC3" s="153"/>
      <c r="AD3" s="4"/>
      <c r="AE3" s="4"/>
    </row>
    <row r="4" spans="1:31" ht="32.1" customHeight="1">
      <c r="A4" s="150"/>
      <c r="B4" s="150"/>
      <c r="C4" s="87" t="s">
        <v>2</v>
      </c>
      <c r="D4" s="87" t="s">
        <v>3</v>
      </c>
      <c r="E4" s="5" t="s">
        <v>4</v>
      </c>
      <c r="F4" s="88" t="s">
        <v>5</v>
      </c>
      <c r="G4" s="88" t="s">
        <v>6</v>
      </c>
      <c r="H4" s="2"/>
      <c r="I4" s="87" t="s">
        <v>2</v>
      </c>
      <c r="J4" s="87" t="s">
        <v>3</v>
      </c>
      <c r="K4" s="5" t="s">
        <v>4</v>
      </c>
      <c r="L4" s="88" t="s">
        <v>5</v>
      </c>
      <c r="M4" s="88" t="s">
        <v>6</v>
      </c>
      <c r="N4" s="2"/>
      <c r="O4" s="87" t="s">
        <v>2</v>
      </c>
      <c r="P4" s="87" t="s">
        <v>3</v>
      </c>
      <c r="Q4" s="5" t="s">
        <v>4</v>
      </c>
      <c r="R4" s="88" t="s">
        <v>5</v>
      </c>
      <c r="S4" s="88" t="s">
        <v>6</v>
      </c>
      <c r="T4" s="2"/>
      <c r="U4" s="87" t="s">
        <v>2</v>
      </c>
      <c r="V4" s="87" t="s">
        <v>3</v>
      </c>
      <c r="W4" s="5" t="s">
        <v>4</v>
      </c>
      <c r="X4" s="88" t="s">
        <v>5</v>
      </c>
      <c r="Y4" s="88" t="s">
        <v>6</v>
      </c>
      <c r="Z4" s="2"/>
      <c r="AA4" s="87" t="s">
        <v>2</v>
      </c>
      <c r="AB4" s="87" t="s">
        <v>3</v>
      </c>
      <c r="AC4" s="5" t="s">
        <v>4</v>
      </c>
      <c r="AD4" s="88" t="s">
        <v>5</v>
      </c>
      <c r="AE4" s="88" t="s">
        <v>6</v>
      </c>
    </row>
    <row r="5" spans="1:31" s="6" customFormat="1" ht="36" customHeight="1">
      <c r="A5" s="151" t="s">
        <v>7</v>
      </c>
      <c r="B5" s="149"/>
      <c r="C5" s="147"/>
      <c r="D5" s="147"/>
      <c r="E5" s="147"/>
      <c r="F5" s="146"/>
      <c r="G5" s="147"/>
      <c r="H5" s="149"/>
      <c r="I5" s="147"/>
      <c r="J5" s="147"/>
      <c r="K5" s="147"/>
      <c r="L5" s="146"/>
      <c r="M5" s="147"/>
      <c r="N5" s="149"/>
      <c r="O5" s="147"/>
      <c r="P5" s="147"/>
      <c r="Q5" s="147"/>
      <c r="R5" s="146"/>
      <c r="S5" s="147"/>
      <c r="T5" s="148"/>
      <c r="U5" s="147"/>
      <c r="V5" s="147"/>
      <c r="W5" s="147"/>
      <c r="X5" s="146"/>
      <c r="Y5" s="147"/>
      <c r="Z5" s="148"/>
      <c r="AA5" s="147" t="s">
        <v>8</v>
      </c>
      <c r="AB5" s="147"/>
      <c r="AC5" s="147"/>
      <c r="AD5" s="146"/>
      <c r="AE5" s="147"/>
    </row>
    <row r="6" spans="1:31" s="6" customFormat="1" ht="36" customHeight="1">
      <c r="A6" s="152"/>
      <c r="B6" s="149"/>
      <c r="C6" s="147"/>
      <c r="D6" s="147"/>
      <c r="E6" s="147"/>
      <c r="F6" s="146"/>
      <c r="G6" s="147"/>
      <c r="H6" s="149"/>
      <c r="I6" s="147"/>
      <c r="J6" s="147"/>
      <c r="K6" s="147"/>
      <c r="L6" s="146"/>
      <c r="M6" s="147"/>
      <c r="N6" s="149"/>
      <c r="O6" s="147"/>
      <c r="P6" s="147"/>
      <c r="Q6" s="147"/>
      <c r="R6" s="146"/>
      <c r="S6" s="147"/>
      <c r="T6" s="148"/>
      <c r="U6" s="147"/>
      <c r="V6" s="147"/>
      <c r="W6" s="147"/>
      <c r="X6" s="146"/>
      <c r="Y6" s="147"/>
      <c r="Z6" s="148"/>
      <c r="AA6" s="147"/>
      <c r="AB6" s="147"/>
      <c r="AC6" s="147"/>
      <c r="AD6" s="146"/>
      <c r="AE6" s="147"/>
    </row>
    <row r="7" spans="1:31" s="7" customFormat="1" ht="50.1" customHeight="1">
      <c r="A7" s="135" t="s">
        <v>9</v>
      </c>
      <c r="B7" s="137"/>
      <c r="C7" s="25"/>
      <c r="D7" s="25"/>
      <c r="E7" s="26"/>
      <c r="F7" s="26"/>
      <c r="G7" s="26"/>
      <c r="H7" s="137"/>
      <c r="I7" s="25"/>
      <c r="J7" s="25"/>
      <c r="K7" s="26"/>
      <c r="L7" s="26"/>
      <c r="M7" s="26"/>
      <c r="N7" s="137"/>
      <c r="O7" s="25"/>
      <c r="P7" s="25"/>
      <c r="Q7" s="27"/>
      <c r="R7" s="26"/>
      <c r="S7" s="26"/>
      <c r="T7" s="137" t="s">
        <v>25</v>
      </c>
      <c r="U7" s="74" t="s">
        <v>111</v>
      </c>
      <c r="V7" s="74" t="s">
        <v>112</v>
      </c>
      <c r="W7" s="75"/>
      <c r="X7" s="75"/>
      <c r="Y7" s="75"/>
      <c r="Z7" s="137" t="s">
        <v>185</v>
      </c>
      <c r="AA7" s="81" t="s">
        <v>187</v>
      </c>
      <c r="AB7" s="81" t="s">
        <v>186</v>
      </c>
      <c r="AC7" s="82">
        <v>1.8</v>
      </c>
      <c r="AD7" s="82">
        <v>90</v>
      </c>
      <c r="AE7" s="82">
        <f>AD7*AC7</f>
        <v>162</v>
      </c>
    </row>
    <row r="8" spans="1:31" s="7" customFormat="1" ht="50.1" customHeight="1">
      <c r="A8" s="136"/>
      <c r="B8" s="138"/>
      <c r="C8" s="25"/>
      <c r="D8" s="25"/>
      <c r="E8" s="26"/>
      <c r="F8" s="26"/>
      <c r="G8" s="26"/>
      <c r="H8" s="138"/>
      <c r="I8" s="25"/>
      <c r="J8" s="25"/>
      <c r="K8" s="26"/>
      <c r="L8" s="26"/>
      <c r="M8" s="26"/>
      <c r="N8" s="138"/>
      <c r="O8" s="25"/>
      <c r="P8" s="25"/>
      <c r="Q8" s="28"/>
      <c r="R8" s="26"/>
      <c r="S8" s="26"/>
      <c r="T8" s="138"/>
      <c r="U8" s="74" t="s">
        <v>113</v>
      </c>
      <c r="V8" s="74" t="s">
        <v>114</v>
      </c>
      <c r="W8" s="75"/>
      <c r="X8" s="75"/>
      <c r="Y8" s="75"/>
      <c r="Z8" s="138"/>
      <c r="AA8" s="96" t="s">
        <v>196</v>
      </c>
      <c r="AB8" s="96" t="s">
        <v>195</v>
      </c>
      <c r="AC8" s="98">
        <v>1</v>
      </c>
      <c r="AD8" s="97">
        <v>140</v>
      </c>
      <c r="AE8" s="97">
        <f>AD8*AC8</f>
        <v>140</v>
      </c>
    </row>
    <row r="9" spans="1:31" s="7" customFormat="1" ht="50.1" customHeight="1">
      <c r="A9" s="136"/>
      <c r="B9" s="138"/>
      <c r="C9" s="25"/>
      <c r="D9" s="25"/>
      <c r="E9" s="26"/>
      <c r="F9" s="26"/>
      <c r="G9" s="26"/>
      <c r="H9" s="138"/>
      <c r="I9" s="25"/>
      <c r="J9" s="25"/>
      <c r="K9" s="26"/>
      <c r="L9" s="26"/>
      <c r="M9" s="26"/>
      <c r="N9" s="138"/>
      <c r="O9" s="25"/>
      <c r="P9" s="25"/>
      <c r="Q9" s="26"/>
      <c r="R9" s="26"/>
      <c r="S9" s="26"/>
      <c r="T9" s="138"/>
      <c r="U9" s="74" t="s">
        <v>119</v>
      </c>
      <c r="V9" s="74" t="s">
        <v>120</v>
      </c>
      <c r="W9" s="75"/>
      <c r="X9" s="75"/>
      <c r="Y9" s="75"/>
      <c r="Z9" s="138"/>
      <c r="AA9" s="74" t="s">
        <v>148</v>
      </c>
      <c r="AB9" s="74" t="s">
        <v>149</v>
      </c>
      <c r="AC9" s="75"/>
      <c r="AD9" s="75"/>
      <c r="AE9" s="75"/>
    </row>
    <row r="10" spans="1:31" s="7" customFormat="1" ht="50.1" customHeight="1">
      <c r="A10" s="136"/>
      <c r="B10" s="138"/>
      <c r="C10" s="25"/>
      <c r="D10" s="25"/>
      <c r="E10" s="26"/>
      <c r="F10" s="26"/>
      <c r="G10" s="26"/>
      <c r="H10" s="138"/>
      <c r="I10" s="25"/>
      <c r="J10" s="25"/>
      <c r="K10" s="26"/>
      <c r="L10" s="26"/>
      <c r="M10" s="26"/>
      <c r="N10" s="138"/>
      <c r="O10" s="25"/>
      <c r="P10" s="25"/>
      <c r="Q10" s="28"/>
      <c r="R10" s="26"/>
      <c r="S10" s="26"/>
      <c r="T10" s="138"/>
      <c r="U10" s="83" t="s">
        <v>188</v>
      </c>
      <c r="V10" s="83" t="s">
        <v>189</v>
      </c>
      <c r="W10" s="84">
        <v>1</v>
      </c>
      <c r="X10" s="83">
        <v>108</v>
      </c>
      <c r="Y10" s="83">
        <f>W10*X10</f>
        <v>108</v>
      </c>
      <c r="Z10" s="138"/>
      <c r="AA10" s="74" t="s">
        <v>180</v>
      </c>
      <c r="AB10" s="74" t="s">
        <v>141</v>
      </c>
      <c r="AC10" s="75"/>
      <c r="AD10" s="75"/>
      <c r="AE10" s="75"/>
    </row>
    <row r="11" spans="1:31" s="7" customFormat="1" ht="50.1" customHeight="1">
      <c r="A11" s="136"/>
      <c r="B11" s="138"/>
      <c r="C11" s="25"/>
      <c r="D11" s="25"/>
      <c r="E11" s="26"/>
      <c r="F11" s="26"/>
      <c r="G11" s="26"/>
      <c r="H11" s="138"/>
      <c r="I11" s="25"/>
      <c r="J11" s="25"/>
      <c r="K11" s="26"/>
      <c r="L11" s="26"/>
      <c r="M11" s="26"/>
      <c r="N11" s="138"/>
      <c r="O11" s="25"/>
      <c r="P11" s="25"/>
      <c r="Q11" s="26"/>
      <c r="R11" s="26"/>
      <c r="S11" s="26"/>
      <c r="T11" s="138"/>
      <c r="U11" s="74" t="s">
        <v>130</v>
      </c>
      <c r="V11" s="74" t="s">
        <v>131</v>
      </c>
      <c r="W11" s="80"/>
      <c r="X11" s="80"/>
      <c r="Y11" s="80"/>
      <c r="Z11" s="138"/>
      <c r="AA11" s="80"/>
      <c r="AB11" s="80"/>
      <c r="AC11" s="80"/>
      <c r="AD11" s="80"/>
      <c r="AE11" s="80"/>
    </row>
    <row r="12" spans="1:31" s="7" customFormat="1" ht="50.1" customHeight="1">
      <c r="A12" s="136"/>
      <c r="B12" s="138"/>
      <c r="C12" s="25"/>
      <c r="D12" s="25"/>
      <c r="E12" s="26"/>
      <c r="F12" s="26"/>
      <c r="G12" s="26"/>
      <c r="H12" s="138"/>
      <c r="I12" s="25"/>
      <c r="J12" s="25"/>
      <c r="K12" s="26"/>
      <c r="L12" s="26"/>
      <c r="M12" s="26"/>
      <c r="N12" s="138"/>
      <c r="O12" s="25"/>
      <c r="P12" s="25"/>
      <c r="Q12" s="26"/>
      <c r="R12" s="26"/>
      <c r="S12" s="26"/>
      <c r="T12" s="138"/>
      <c r="U12" s="80"/>
      <c r="V12" s="80"/>
      <c r="W12" s="80"/>
      <c r="X12" s="80"/>
      <c r="Y12" s="80"/>
      <c r="Z12" s="138"/>
      <c r="AA12" s="74"/>
      <c r="AB12" s="74"/>
      <c r="AC12" s="75"/>
      <c r="AD12" s="75"/>
      <c r="AE12" s="75"/>
    </row>
    <row r="13" spans="1:31" s="7" customFormat="1" ht="50.1" customHeight="1">
      <c r="A13" s="136"/>
      <c r="B13" s="138"/>
      <c r="C13" s="25"/>
      <c r="D13" s="25"/>
      <c r="E13" s="26"/>
      <c r="F13" s="26"/>
      <c r="G13" s="26"/>
      <c r="H13" s="138"/>
      <c r="I13" s="25"/>
      <c r="J13" s="25"/>
      <c r="K13" s="26"/>
      <c r="L13" s="26"/>
      <c r="M13" s="26"/>
      <c r="N13" s="138"/>
      <c r="O13" s="25"/>
      <c r="P13" s="25"/>
      <c r="Q13" s="26"/>
      <c r="R13" s="26"/>
      <c r="S13" s="26"/>
      <c r="T13" s="138"/>
      <c r="U13" s="74"/>
      <c r="V13" s="74"/>
      <c r="W13" s="75"/>
      <c r="X13" s="75"/>
      <c r="Y13" s="75"/>
      <c r="Z13" s="138"/>
      <c r="AA13" s="25"/>
      <c r="AB13" s="25"/>
      <c r="AC13" s="26"/>
      <c r="AD13" s="26"/>
      <c r="AE13" s="26"/>
    </row>
    <row r="14" spans="1:31" s="7" customFormat="1" ht="50.1" customHeight="1">
      <c r="A14" s="136"/>
      <c r="B14" s="138"/>
      <c r="C14" s="25"/>
      <c r="D14" s="25"/>
      <c r="E14" s="26"/>
      <c r="F14" s="26"/>
      <c r="G14" s="26"/>
      <c r="H14" s="138"/>
      <c r="I14" s="25"/>
      <c r="J14" s="25"/>
      <c r="K14" s="26"/>
      <c r="L14" s="26"/>
      <c r="M14" s="26"/>
      <c r="N14" s="138"/>
      <c r="O14" s="25"/>
      <c r="P14" s="25"/>
      <c r="Q14" s="26"/>
      <c r="R14" s="26"/>
      <c r="S14" s="26"/>
      <c r="T14" s="138"/>
      <c r="U14" s="74"/>
      <c r="V14" s="74"/>
      <c r="W14" s="75"/>
      <c r="X14" s="75"/>
      <c r="Y14" s="75"/>
      <c r="Z14" s="138"/>
      <c r="AA14" s="25"/>
      <c r="AB14" s="25"/>
      <c r="AC14" s="26"/>
      <c r="AD14" s="26"/>
      <c r="AE14" s="26"/>
    </row>
    <row r="15" spans="1:31" s="7" customFormat="1" ht="50.1" customHeight="1">
      <c r="A15" s="136"/>
      <c r="B15" s="138"/>
      <c r="C15" s="25"/>
      <c r="D15" s="25"/>
      <c r="E15" s="26"/>
      <c r="F15" s="26"/>
      <c r="G15" s="26"/>
      <c r="H15" s="138"/>
      <c r="I15" s="25"/>
      <c r="J15" s="25"/>
      <c r="K15" s="26"/>
      <c r="L15" s="26"/>
      <c r="M15" s="26"/>
      <c r="N15" s="138"/>
      <c r="O15" s="25"/>
      <c r="P15" s="25"/>
      <c r="Q15" s="26"/>
      <c r="R15" s="26"/>
      <c r="S15" s="26"/>
      <c r="T15" s="138"/>
      <c r="U15" s="74"/>
      <c r="V15" s="74"/>
      <c r="W15" s="75"/>
      <c r="X15" s="75"/>
      <c r="Y15" s="75"/>
      <c r="Z15" s="138"/>
      <c r="AA15" s="25"/>
      <c r="AB15" s="25"/>
      <c r="AC15" s="26"/>
      <c r="AD15" s="26"/>
      <c r="AE15" s="26"/>
    </row>
    <row r="16" spans="1:31" s="7" customFormat="1" ht="50.1" customHeight="1">
      <c r="A16" s="136"/>
      <c r="B16" s="138"/>
      <c r="C16" s="25"/>
      <c r="D16" s="25"/>
      <c r="E16" s="26"/>
      <c r="F16" s="26"/>
      <c r="G16" s="26"/>
      <c r="H16" s="138"/>
      <c r="I16" s="25"/>
      <c r="J16" s="25"/>
      <c r="K16" s="26"/>
      <c r="L16" s="26"/>
      <c r="M16" s="26"/>
      <c r="N16" s="138"/>
      <c r="O16" s="25"/>
      <c r="P16" s="25"/>
      <c r="Q16" s="26"/>
      <c r="R16" s="26"/>
      <c r="S16" s="26"/>
      <c r="T16" s="138"/>
      <c r="U16" s="25"/>
      <c r="V16" s="25"/>
      <c r="W16" s="26"/>
      <c r="X16" s="26"/>
      <c r="Y16" s="26"/>
      <c r="Z16" s="138"/>
      <c r="AA16" s="25"/>
      <c r="AB16" s="25"/>
      <c r="AC16" s="26"/>
      <c r="AD16" s="26"/>
      <c r="AE16" s="26"/>
    </row>
    <row r="17" spans="1:31" s="7" customFormat="1" ht="50.1" customHeight="1">
      <c r="A17" s="135" t="s">
        <v>10</v>
      </c>
      <c r="B17" s="137"/>
      <c r="C17" s="25"/>
      <c r="D17" s="25"/>
      <c r="E17" s="26"/>
      <c r="F17" s="26"/>
      <c r="G17" s="26"/>
      <c r="H17" s="137"/>
      <c r="I17" s="25"/>
      <c r="J17" s="25"/>
      <c r="K17" s="26"/>
      <c r="L17" s="26"/>
      <c r="M17" s="26"/>
      <c r="N17" s="137"/>
      <c r="O17" s="25"/>
      <c r="P17" s="25"/>
      <c r="Q17" s="26"/>
      <c r="R17" s="26"/>
      <c r="S17" s="26"/>
      <c r="T17" s="137" t="s">
        <v>26</v>
      </c>
      <c r="U17" s="74" t="s">
        <v>169</v>
      </c>
      <c r="V17" s="74" t="s">
        <v>132</v>
      </c>
      <c r="W17" s="75"/>
      <c r="X17" s="75"/>
      <c r="Y17" s="75"/>
      <c r="Z17" s="137" t="s">
        <v>29</v>
      </c>
      <c r="AA17" s="74" t="s">
        <v>181</v>
      </c>
      <c r="AB17" s="74" t="s">
        <v>150</v>
      </c>
      <c r="AC17" s="75"/>
      <c r="AD17" s="75"/>
      <c r="AE17" s="75"/>
    </row>
    <row r="18" spans="1:31" s="7" customFormat="1" ht="50.1" customHeight="1">
      <c r="A18" s="136"/>
      <c r="B18" s="138"/>
      <c r="C18" s="25"/>
      <c r="D18" s="25"/>
      <c r="E18" s="26"/>
      <c r="F18" s="26"/>
      <c r="G18" s="26"/>
      <c r="H18" s="138"/>
      <c r="I18" s="25"/>
      <c r="J18" s="25"/>
      <c r="K18" s="26"/>
      <c r="L18" s="26"/>
      <c r="M18" s="26"/>
      <c r="N18" s="138"/>
      <c r="O18" s="25"/>
      <c r="P18" s="25"/>
      <c r="Q18" s="26"/>
      <c r="R18" s="26"/>
      <c r="S18" s="26"/>
      <c r="T18" s="138"/>
      <c r="U18" s="74" t="s">
        <v>119</v>
      </c>
      <c r="V18" s="74" t="s">
        <v>120</v>
      </c>
      <c r="W18" s="75"/>
      <c r="X18" s="75"/>
      <c r="Y18" s="75"/>
      <c r="Z18" s="138"/>
      <c r="AA18" s="74" t="s">
        <v>119</v>
      </c>
      <c r="AB18" s="74" t="s">
        <v>120</v>
      </c>
      <c r="AC18" s="75"/>
      <c r="AD18" s="75"/>
      <c r="AE18" s="75"/>
    </row>
    <row r="19" spans="1:31" s="7" customFormat="1" ht="50.1" customHeight="1">
      <c r="A19" s="136"/>
      <c r="B19" s="138"/>
      <c r="C19" s="25"/>
      <c r="D19" s="25"/>
      <c r="E19" s="26"/>
      <c r="F19" s="26"/>
      <c r="G19" s="26"/>
      <c r="H19" s="138"/>
      <c r="I19" s="25"/>
      <c r="J19" s="25"/>
      <c r="K19" s="26"/>
      <c r="L19" s="26"/>
      <c r="M19" s="26"/>
      <c r="N19" s="138"/>
      <c r="O19" s="25"/>
      <c r="P19" s="25"/>
      <c r="Q19" s="26"/>
      <c r="R19" s="26"/>
      <c r="S19" s="26"/>
      <c r="T19" s="138"/>
      <c r="U19" s="85" t="s">
        <v>190</v>
      </c>
      <c r="V19" s="85" t="s">
        <v>186</v>
      </c>
      <c r="W19" s="86">
        <v>1</v>
      </c>
      <c r="X19" s="83">
        <v>89</v>
      </c>
      <c r="Y19" s="83">
        <f>W19*X19</f>
        <v>89</v>
      </c>
      <c r="Z19" s="138"/>
      <c r="AA19" s="74" t="s">
        <v>144</v>
      </c>
      <c r="AB19" s="74" t="s">
        <v>145</v>
      </c>
      <c r="AC19" s="75"/>
      <c r="AD19" s="75"/>
      <c r="AE19" s="75"/>
    </row>
    <row r="20" spans="1:31" s="7" customFormat="1" ht="50.1" customHeight="1">
      <c r="A20" s="136"/>
      <c r="B20" s="138"/>
      <c r="C20" s="25"/>
      <c r="D20" s="25"/>
      <c r="E20" s="26"/>
      <c r="F20" s="26"/>
      <c r="G20" s="26"/>
      <c r="H20" s="138"/>
      <c r="I20" s="25"/>
      <c r="J20" s="25"/>
      <c r="K20" s="26"/>
      <c r="L20" s="26"/>
      <c r="M20" s="26"/>
      <c r="N20" s="138"/>
      <c r="O20" s="25"/>
      <c r="P20" s="25"/>
      <c r="Q20" s="26"/>
      <c r="R20" s="26"/>
      <c r="S20" s="26"/>
      <c r="T20" s="138"/>
      <c r="U20" s="74"/>
      <c r="V20" s="74"/>
      <c r="W20" s="75"/>
      <c r="X20" s="75"/>
      <c r="Y20" s="75"/>
      <c r="Z20" s="138"/>
      <c r="AA20" s="74" t="s">
        <v>152</v>
      </c>
      <c r="AB20" s="74" t="s">
        <v>153</v>
      </c>
      <c r="AC20" s="75"/>
      <c r="AD20" s="75"/>
      <c r="AE20" s="75"/>
    </row>
    <row r="21" spans="1:31" s="7" customFormat="1" ht="50.1" customHeight="1">
      <c r="A21" s="136"/>
      <c r="B21" s="138"/>
      <c r="C21" s="25"/>
      <c r="D21" s="25"/>
      <c r="E21" s="26"/>
      <c r="F21" s="26"/>
      <c r="G21" s="26"/>
      <c r="H21" s="138"/>
      <c r="I21" s="25"/>
      <c r="J21" s="25"/>
      <c r="K21" s="26"/>
      <c r="L21" s="26"/>
      <c r="M21" s="26"/>
      <c r="N21" s="138"/>
      <c r="O21" s="25"/>
      <c r="P21" s="25"/>
      <c r="Q21" s="28"/>
      <c r="R21" s="26"/>
      <c r="S21" s="26"/>
      <c r="T21" s="138"/>
      <c r="U21" s="74"/>
      <c r="V21" s="74"/>
      <c r="W21" s="75"/>
      <c r="X21" s="75"/>
      <c r="Y21" s="75"/>
      <c r="Z21" s="138"/>
      <c r="AA21" s="81" t="s">
        <v>176</v>
      </c>
      <c r="AB21" s="81" t="s">
        <v>126</v>
      </c>
      <c r="AC21" s="82">
        <v>0.1</v>
      </c>
      <c r="AD21" s="82">
        <v>100</v>
      </c>
      <c r="AE21" s="82">
        <f>AD21*AC21</f>
        <v>10</v>
      </c>
    </row>
    <row r="22" spans="1:31" s="7" customFormat="1" ht="50.1" customHeight="1">
      <c r="A22" s="136"/>
      <c r="B22" s="138"/>
      <c r="C22" s="25"/>
      <c r="D22" s="25"/>
      <c r="E22" s="26"/>
      <c r="F22" s="26"/>
      <c r="G22" s="26"/>
      <c r="H22" s="138"/>
      <c r="I22" s="25"/>
      <c r="J22" s="25"/>
      <c r="K22" s="26"/>
      <c r="L22" s="26"/>
      <c r="M22" s="26"/>
      <c r="N22" s="138"/>
      <c r="O22" s="25"/>
      <c r="P22" s="25"/>
      <c r="Q22" s="26"/>
      <c r="R22" s="26"/>
      <c r="S22" s="26"/>
      <c r="T22" s="138"/>
      <c r="U22" s="25"/>
      <c r="V22" s="25"/>
      <c r="W22" s="26"/>
      <c r="X22" s="26"/>
      <c r="Y22" s="26"/>
      <c r="Z22" s="138"/>
      <c r="AA22" s="80"/>
      <c r="AB22" s="80"/>
      <c r="AC22" s="80"/>
      <c r="AD22" s="80"/>
      <c r="AE22" s="80"/>
    </row>
    <row r="23" spans="1:31" s="7" customFormat="1" ht="50.1" customHeight="1">
      <c r="A23" s="139" t="s">
        <v>11</v>
      </c>
      <c r="B23" s="141"/>
      <c r="C23" s="25"/>
      <c r="D23" s="25"/>
      <c r="E23" s="26"/>
      <c r="F23" s="26"/>
      <c r="G23" s="26"/>
      <c r="H23" s="141"/>
      <c r="I23" s="25"/>
      <c r="J23" s="25"/>
      <c r="K23" s="26"/>
      <c r="L23" s="26"/>
      <c r="M23" s="26"/>
      <c r="N23" s="143"/>
      <c r="O23" s="25"/>
      <c r="P23" s="25"/>
      <c r="Q23" s="26"/>
      <c r="R23" s="26"/>
      <c r="S23" s="26"/>
      <c r="T23" s="137"/>
      <c r="U23" s="25"/>
      <c r="V23" s="25"/>
      <c r="W23" s="26"/>
      <c r="X23" s="26"/>
      <c r="Y23" s="26"/>
      <c r="Z23" s="145" t="s">
        <v>31</v>
      </c>
      <c r="AA23" s="74" t="s">
        <v>176</v>
      </c>
      <c r="AB23" s="74" t="s">
        <v>126</v>
      </c>
      <c r="AC23" s="75"/>
      <c r="AD23" s="75"/>
      <c r="AE23" s="75"/>
    </row>
    <row r="24" spans="1:31" s="7" customFormat="1" ht="50.1" customHeight="1">
      <c r="A24" s="140"/>
      <c r="B24" s="142"/>
      <c r="C24" s="25"/>
      <c r="D24" s="25"/>
      <c r="E24" s="26"/>
      <c r="F24" s="26"/>
      <c r="G24" s="26"/>
      <c r="H24" s="142"/>
      <c r="I24" s="25"/>
      <c r="J24" s="25"/>
      <c r="K24" s="26"/>
      <c r="L24" s="26"/>
      <c r="M24" s="26"/>
      <c r="N24" s="144"/>
      <c r="O24" s="25"/>
      <c r="P24" s="8"/>
      <c r="Q24" s="26"/>
      <c r="R24" s="26"/>
      <c r="S24" s="26"/>
      <c r="T24" s="137"/>
      <c r="U24" s="25"/>
      <c r="V24" s="25"/>
      <c r="W24" s="26"/>
      <c r="X24" s="26"/>
      <c r="Y24" s="26"/>
      <c r="Z24" s="145"/>
      <c r="AA24" s="77" t="s">
        <v>174</v>
      </c>
      <c r="AB24" s="77" t="s">
        <v>175</v>
      </c>
      <c r="AC24" s="76"/>
      <c r="AD24" s="78"/>
      <c r="AE24" s="78"/>
    </row>
    <row r="25" spans="1:31" s="7" customFormat="1" ht="50.1" customHeight="1">
      <c r="A25" s="135" t="s">
        <v>12</v>
      </c>
      <c r="B25" s="137"/>
      <c r="C25" s="25"/>
      <c r="D25" s="25"/>
      <c r="E25" s="26"/>
      <c r="F25" s="26"/>
      <c r="G25" s="26"/>
      <c r="H25" s="137"/>
      <c r="I25" s="25"/>
      <c r="J25" s="25"/>
      <c r="K25" s="26"/>
      <c r="L25" s="26"/>
      <c r="M25" s="26"/>
      <c r="N25" s="137"/>
      <c r="O25" s="25"/>
      <c r="P25" s="25"/>
      <c r="Q25" s="26"/>
      <c r="R25" s="26"/>
      <c r="S25" s="26"/>
      <c r="T25" s="137" t="s">
        <v>27</v>
      </c>
      <c r="U25" s="74" t="s">
        <v>170</v>
      </c>
      <c r="V25" s="74" t="s">
        <v>137</v>
      </c>
      <c r="W25" s="75"/>
      <c r="X25" s="75"/>
      <c r="Y25" s="75"/>
      <c r="Z25" s="137" t="s">
        <v>30</v>
      </c>
      <c r="AA25" s="74" t="s">
        <v>178</v>
      </c>
      <c r="AB25" s="74" t="s">
        <v>154</v>
      </c>
      <c r="AC25" s="75"/>
      <c r="AD25" s="75"/>
      <c r="AE25" s="75"/>
    </row>
    <row r="26" spans="1:31" s="7" customFormat="1" ht="50.1" customHeight="1">
      <c r="A26" s="136"/>
      <c r="B26" s="138"/>
      <c r="C26" s="25"/>
      <c r="D26" s="25"/>
      <c r="E26" s="26"/>
      <c r="F26" s="26"/>
      <c r="G26" s="26"/>
      <c r="H26" s="138"/>
      <c r="I26" s="25"/>
      <c r="J26" s="25"/>
      <c r="K26" s="26"/>
      <c r="L26" s="26"/>
      <c r="M26" s="26"/>
      <c r="N26" s="138"/>
      <c r="O26" s="25"/>
      <c r="P26" s="25"/>
      <c r="Q26" s="26"/>
      <c r="R26" s="26"/>
      <c r="S26" s="26"/>
      <c r="T26" s="138"/>
      <c r="U26" s="74" t="s">
        <v>172</v>
      </c>
      <c r="V26" s="74" t="s">
        <v>140</v>
      </c>
      <c r="W26" s="75"/>
      <c r="X26" s="75"/>
      <c r="Y26" s="75"/>
      <c r="Z26" s="138"/>
      <c r="AA26" s="74" t="s">
        <v>156</v>
      </c>
      <c r="AB26" s="74" t="s">
        <v>128</v>
      </c>
      <c r="AC26" s="75"/>
      <c r="AD26" s="75"/>
      <c r="AE26" s="75"/>
    </row>
    <row r="27" spans="1:31" s="7" customFormat="1" ht="50.1" customHeight="1">
      <c r="A27" s="136"/>
      <c r="B27" s="138"/>
      <c r="C27" s="25"/>
      <c r="D27" s="25"/>
      <c r="E27" s="26"/>
      <c r="F27" s="26"/>
      <c r="G27" s="26"/>
      <c r="H27" s="138"/>
      <c r="I27" s="25"/>
      <c r="J27" s="25"/>
      <c r="K27" s="26"/>
      <c r="L27" s="26"/>
      <c r="M27" s="26"/>
      <c r="N27" s="138"/>
      <c r="O27" s="25"/>
      <c r="P27" s="25"/>
      <c r="Q27" s="26"/>
      <c r="R27" s="26"/>
      <c r="S27" s="26"/>
      <c r="T27" s="138"/>
      <c r="U27" s="74" t="s">
        <v>173</v>
      </c>
      <c r="V27" s="74" t="s">
        <v>141</v>
      </c>
      <c r="W27" s="75"/>
      <c r="X27" s="75"/>
      <c r="Y27" s="75"/>
      <c r="Z27" s="138"/>
      <c r="AA27" s="74" t="s">
        <v>158</v>
      </c>
      <c r="AB27" s="74" t="s">
        <v>128</v>
      </c>
      <c r="AC27" s="75"/>
      <c r="AD27" s="75"/>
      <c r="AE27" s="75"/>
    </row>
    <row r="28" spans="1:31" s="7" customFormat="1" ht="50.1" customHeight="1">
      <c r="A28" s="136"/>
      <c r="B28" s="138"/>
      <c r="C28" s="25"/>
      <c r="D28" s="25"/>
      <c r="E28" s="26"/>
      <c r="F28" s="26"/>
      <c r="G28" s="26"/>
      <c r="H28" s="138"/>
      <c r="I28" s="25"/>
      <c r="J28" s="25"/>
      <c r="K28" s="26"/>
      <c r="L28" s="26"/>
      <c r="M28" s="26"/>
      <c r="N28" s="138"/>
      <c r="O28" s="25"/>
      <c r="P28" s="25"/>
      <c r="Q28" s="26"/>
      <c r="R28" s="26"/>
      <c r="S28" s="26"/>
      <c r="T28" s="138"/>
      <c r="U28" s="74" t="s">
        <v>119</v>
      </c>
      <c r="V28" s="74" t="s">
        <v>120</v>
      </c>
      <c r="W28" s="75"/>
      <c r="X28" s="75"/>
      <c r="Y28" s="75"/>
      <c r="Z28" s="138"/>
      <c r="AA28" s="74" t="s">
        <v>160</v>
      </c>
      <c r="AB28" s="74" t="s">
        <v>154</v>
      </c>
      <c r="AC28" s="75"/>
      <c r="AD28" s="75"/>
      <c r="AE28" s="75"/>
    </row>
    <row r="29" spans="1:31" s="7" customFormat="1" ht="50.1" customHeight="1">
      <c r="A29" s="136"/>
      <c r="B29" s="138"/>
      <c r="C29" s="25"/>
      <c r="D29" s="25"/>
      <c r="E29" s="26"/>
      <c r="F29" s="26"/>
      <c r="G29" s="26"/>
      <c r="H29" s="138"/>
      <c r="I29" s="25"/>
      <c r="J29" s="25"/>
      <c r="K29" s="26"/>
      <c r="L29" s="26"/>
      <c r="M29" s="26"/>
      <c r="N29" s="138"/>
      <c r="O29" s="25"/>
      <c r="P29" s="25"/>
      <c r="Q29" s="26"/>
      <c r="R29" s="26"/>
      <c r="S29" s="26"/>
      <c r="T29" s="138"/>
      <c r="U29" s="74" t="s">
        <v>144</v>
      </c>
      <c r="V29" s="74" t="s">
        <v>145</v>
      </c>
      <c r="W29" s="75"/>
      <c r="X29" s="75"/>
      <c r="Y29" s="75"/>
      <c r="Z29" s="138"/>
      <c r="AA29" s="74" t="s">
        <v>161</v>
      </c>
      <c r="AB29" s="74" t="s">
        <v>162</v>
      </c>
      <c r="AC29" s="75"/>
      <c r="AD29" s="75"/>
      <c r="AE29" s="75"/>
    </row>
    <row r="30" spans="1:31" s="7" customFormat="1" ht="50.1" customHeight="1">
      <c r="A30" s="136"/>
      <c r="B30" s="138"/>
      <c r="C30" s="25"/>
      <c r="D30" s="25"/>
      <c r="E30" s="26"/>
      <c r="F30" s="26"/>
      <c r="G30" s="26"/>
      <c r="H30" s="138"/>
      <c r="I30" s="25"/>
      <c r="J30" s="25"/>
      <c r="K30" s="26"/>
      <c r="L30" s="26"/>
      <c r="M30" s="26"/>
      <c r="N30" s="138"/>
      <c r="O30" s="25"/>
      <c r="P30" s="25"/>
      <c r="Q30" s="28"/>
      <c r="R30" s="26"/>
      <c r="S30" s="26"/>
      <c r="T30" s="138"/>
      <c r="U30" s="80"/>
      <c r="V30" s="80"/>
      <c r="W30" s="80"/>
      <c r="X30" s="80"/>
      <c r="Y30" s="80"/>
      <c r="Z30" s="138"/>
      <c r="AA30" s="74" t="s">
        <v>164</v>
      </c>
      <c r="AB30" s="74" t="s">
        <v>165</v>
      </c>
      <c r="AC30" s="75"/>
      <c r="AD30" s="75"/>
      <c r="AE30" s="75"/>
    </row>
    <row r="31" spans="1:31" s="7" customFormat="1" ht="50.1" customHeight="1">
      <c r="A31" s="136"/>
      <c r="B31" s="138"/>
      <c r="C31" s="25"/>
      <c r="D31" s="25"/>
      <c r="E31" s="26"/>
      <c r="F31" s="26"/>
      <c r="G31" s="26"/>
      <c r="H31" s="138"/>
      <c r="I31" s="25"/>
      <c r="J31" s="25"/>
      <c r="K31" s="26"/>
      <c r="L31" s="26"/>
      <c r="M31" s="26"/>
      <c r="N31" s="138"/>
      <c r="O31" s="25"/>
      <c r="P31" s="25"/>
      <c r="Q31" s="26"/>
      <c r="R31" s="26"/>
      <c r="S31" s="26"/>
      <c r="T31" s="138"/>
      <c r="U31" s="80"/>
      <c r="V31" s="80"/>
      <c r="W31" s="80"/>
      <c r="X31" s="80"/>
      <c r="Y31" s="80"/>
      <c r="Z31" s="138"/>
      <c r="AA31" s="25"/>
      <c r="AB31" s="25"/>
      <c r="AC31" s="26"/>
      <c r="AD31" s="26"/>
      <c r="AE31" s="26"/>
    </row>
    <row r="32" spans="1:31" s="7" customFormat="1" ht="50.1" customHeight="1">
      <c r="A32" s="136"/>
      <c r="B32" s="138"/>
      <c r="C32" s="25"/>
      <c r="D32" s="25"/>
      <c r="E32" s="26"/>
      <c r="F32" s="26"/>
      <c r="G32" s="26"/>
      <c r="H32" s="138"/>
      <c r="I32" s="25"/>
      <c r="J32" s="25"/>
      <c r="K32" s="26"/>
      <c r="L32" s="26"/>
      <c r="M32" s="26"/>
      <c r="N32" s="138"/>
      <c r="O32" s="25"/>
      <c r="P32" s="25"/>
      <c r="Q32" s="26"/>
      <c r="R32" s="26"/>
      <c r="S32" s="26"/>
      <c r="T32" s="138"/>
      <c r="U32" s="25"/>
      <c r="V32" s="25"/>
      <c r="W32" s="28"/>
      <c r="X32" s="26"/>
      <c r="Y32" s="26"/>
      <c r="Z32" s="138"/>
      <c r="AA32" s="25"/>
      <c r="AB32" s="25"/>
      <c r="AC32" s="26"/>
      <c r="AD32" s="26"/>
      <c r="AE32" s="26"/>
    </row>
    <row r="33" spans="1:34" s="9" customFormat="1" ht="45" customHeight="1">
      <c r="A33" s="89" t="s">
        <v>13</v>
      </c>
      <c r="B33" s="90"/>
      <c r="C33" s="25"/>
      <c r="D33" s="25"/>
      <c r="E33" s="26"/>
      <c r="F33" s="26"/>
      <c r="G33" s="26"/>
      <c r="H33" s="90"/>
      <c r="I33" s="25"/>
      <c r="J33" s="25"/>
      <c r="K33" s="26"/>
      <c r="L33" s="26"/>
      <c r="M33" s="26"/>
      <c r="N33" s="90"/>
      <c r="O33" s="25"/>
      <c r="P33" s="25"/>
      <c r="Q33" s="26"/>
      <c r="R33" s="26"/>
      <c r="S33" s="26"/>
      <c r="T33" s="90"/>
      <c r="U33" s="25"/>
      <c r="V33" s="25"/>
      <c r="W33" s="31"/>
      <c r="X33" s="26"/>
      <c r="Y33" s="26"/>
      <c r="Z33" s="90"/>
      <c r="AA33" s="25"/>
      <c r="AB33" s="25"/>
      <c r="AC33" s="26"/>
      <c r="AD33" s="26"/>
      <c r="AE33" s="26"/>
    </row>
    <row r="34" spans="1:34" s="16" customFormat="1" ht="25.35" customHeight="1">
      <c r="A34" s="126" t="s">
        <v>16</v>
      </c>
      <c r="B34" s="127"/>
      <c r="C34" s="122" t="s">
        <v>17</v>
      </c>
      <c r="D34" s="123"/>
      <c r="E34" s="12"/>
      <c r="F34" s="13"/>
      <c r="G34" s="13"/>
      <c r="H34" s="132"/>
      <c r="I34" s="122" t="s">
        <v>17</v>
      </c>
      <c r="J34" s="123"/>
      <c r="K34" s="12"/>
      <c r="L34" s="13"/>
      <c r="M34" s="13"/>
      <c r="N34" s="132"/>
      <c r="O34" s="122" t="s">
        <v>17</v>
      </c>
      <c r="P34" s="123"/>
      <c r="Q34" s="14"/>
      <c r="R34" s="15"/>
      <c r="S34" s="15"/>
      <c r="T34" s="132"/>
      <c r="U34" s="122" t="s">
        <v>17</v>
      </c>
      <c r="V34" s="123"/>
      <c r="W34" s="14">
        <v>6</v>
      </c>
      <c r="X34" s="15"/>
      <c r="Y34" s="15"/>
      <c r="Z34" s="132"/>
      <c r="AA34" s="122" t="s">
        <v>17</v>
      </c>
      <c r="AB34" s="123"/>
      <c r="AC34" s="14">
        <v>6</v>
      </c>
      <c r="AD34" s="15"/>
      <c r="AE34" s="15"/>
      <c r="AF34" s="124" t="e">
        <f>#REF!/2/1631</f>
        <v>#REF!</v>
      </c>
      <c r="AG34" s="125"/>
      <c r="AH34" s="125"/>
    </row>
    <row r="35" spans="1:34" s="16" customFormat="1" ht="25.35" customHeight="1">
      <c r="A35" s="128"/>
      <c r="B35" s="129"/>
      <c r="C35" s="122" t="s">
        <v>18</v>
      </c>
      <c r="D35" s="123"/>
      <c r="E35" s="12"/>
      <c r="F35" s="13"/>
      <c r="G35" s="13"/>
      <c r="H35" s="133"/>
      <c r="I35" s="122" t="s">
        <v>18</v>
      </c>
      <c r="J35" s="123"/>
      <c r="K35" s="12"/>
      <c r="L35" s="13"/>
      <c r="M35" s="13"/>
      <c r="N35" s="133"/>
      <c r="O35" s="122" t="s">
        <v>18</v>
      </c>
      <c r="P35" s="123"/>
      <c r="Q35" s="14"/>
      <c r="R35" s="15"/>
      <c r="S35" s="15"/>
      <c r="T35" s="133"/>
      <c r="U35" s="122" t="s">
        <v>18</v>
      </c>
      <c r="V35" s="123"/>
      <c r="W35" s="14">
        <v>2.8</v>
      </c>
      <c r="X35" s="15"/>
      <c r="Y35" s="15"/>
      <c r="Z35" s="133"/>
      <c r="AA35" s="122" t="s">
        <v>18</v>
      </c>
      <c r="AB35" s="123"/>
      <c r="AC35" s="14">
        <v>2.2999999999999998</v>
      </c>
      <c r="AD35" s="15"/>
      <c r="AE35" s="15"/>
      <c r="AF35" s="124"/>
      <c r="AG35" s="125"/>
      <c r="AH35" s="125"/>
    </row>
    <row r="36" spans="1:34" s="16" customFormat="1" ht="25.35" customHeight="1">
      <c r="A36" s="128"/>
      <c r="B36" s="129"/>
      <c r="C36" s="122" t="s">
        <v>19</v>
      </c>
      <c r="D36" s="123"/>
      <c r="E36" s="12"/>
      <c r="F36" s="13"/>
      <c r="G36" s="13"/>
      <c r="H36" s="133"/>
      <c r="I36" s="122" t="s">
        <v>19</v>
      </c>
      <c r="J36" s="123"/>
      <c r="K36" s="12"/>
      <c r="L36" s="13"/>
      <c r="M36" s="13"/>
      <c r="N36" s="133"/>
      <c r="O36" s="122" t="s">
        <v>19</v>
      </c>
      <c r="P36" s="123"/>
      <c r="Q36" s="14"/>
      <c r="R36" s="15"/>
      <c r="S36" s="15"/>
      <c r="T36" s="133"/>
      <c r="U36" s="122" t="s">
        <v>19</v>
      </c>
      <c r="V36" s="123"/>
      <c r="W36" s="14">
        <v>1.2</v>
      </c>
      <c r="X36" s="15"/>
      <c r="Y36" s="15"/>
      <c r="Z36" s="133"/>
      <c r="AA36" s="122" t="s">
        <v>19</v>
      </c>
      <c r="AB36" s="123"/>
      <c r="AC36" s="14">
        <v>1.6</v>
      </c>
      <c r="AD36" s="15"/>
      <c r="AE36" s="15"/>
    </row>
    <row r="37" spans="1:34" s="16" customFormat="1" ht="25.35" customHeight="1">
      <c r="A37" s="128"/>
      <c r="B37" s="129"/>
      <c r="C37" s="122" t="s">
        <v>20</v>
      </c>
      <c r="D37" s="123"/>
      <c r="E37" s="12"/>
      <c r="F37" s="13"/>
      <c r="G37" s="13"/>
      <c r="H37" s="133"/>
      <c r="I37" s="122" t="s">
        <v>20</v>
      </c>
      <c r="J37" s="123"/>
      <c r="K37" s="12"/>
      <c r="L37" s="13"/>
      <c r="M37" s="13"/>
      <c r="N37" s="133"/>
      <c r="O37" s="122" t="s">
        <v>20</v>
      </c>
      <c r="P37" s="123"/>
      <c r="Q37" s="14"/>
      <c r="R37" s="15"/>
      <c r="S37" s="15"/>
      <c r="T37" s="133"/>
      <c r="U37" s="122" t="s">
        <v>20</v>
      </c>
      <c r="V37" s="123"/>
      <c r="W37" s="14"/>
      <c r="X37" s="15"/>
      <c r="Y37" s="15"/>
      <c r="Z37" s="133"/>
      <c r="AA37" s="122" t="s">
        <v>20</v>
      </c>
      <c r="AB37" s="123"/>
      <c r="AC37" s="14"/>
      <c r="AD37" s="15"/>
      <c r="AE37" s="15"/>
    </row>
    <row r="38" spans="1:34" s="16" customFormat="1" ht="25.35" customHeight="1">
      <c r="A38" s="128"/>
      <c r="B38" s="129"/>
      <c r="C38" s="122" t="s">
        <v>21</v>
      </c>
      <c r="D38" s="123"/>
      <c r="E38" s="12"/>
      <c r="F38" s="13"/>
      <c r="G38" s="13"/>
      <c r="H38" s="133"/>
      <c r="I38" s="122" t="s">
        <v>21</v>
      </c>
      <c r="J38" s="123"/>
      <c r="K38" s="14"/>
      <c r="L38" s="13"/>
      <c r="M38" s="13"/>
      <c r="N38" s="133"/>
      <c r="O38" s="122" t="s">
        <v>21</v>
      </c>
      <c r="P38" s="123"/>
      <c r="Q38" s="14"/>
      <c r="R38" s="15"/>
      <c r="S38" s="15"/>
      <c r="T38" s="133"/>
      <c r="U38" s="122" t="s">
        <v>21</v>
      </c>
      <c r="V38" s="123"/>
      <c r="W38" s="14">
        <v>3</v>
      </c>
      <c r="X38" s="15"/>
      <c r="Y38" s="15"/>
      <c r="Z38" s="133"/>
      <c r="AA38" s="122" t="s">
        <v>21</v>
      </c>
      <c r="AB38" s="123"/>
      <c r="AC38" s="14">
        <v>2.5</v>
      </c>
      <c r="AD38" s="15"/>
      <c r="AE38" s="15"/>
    </row>
    <row r="39" spans="1:34" s="16" customFormat="1" ht="30" customHeight="1">
      <c r="A39" s="130"/>
      <c r="B39" s="131"/>
      <c r="C39" s="122" t="s">
        <v>22</v>
      </c>
      <c r="D39" s="123"/>
      <c r="E39" s="17">
        <f>E34*70+E35*75+E36*25+E37*60+E38*45</f>
        <v>0</v>
      </c>
      <c r="F39" s="13"/>
      <c r="G39" s="13"/>
      <c r="H39" s="134"/>
      <c r="I39" s="122" t="s">
        <v>22</v>
      </c>
      <c r="J39" s="123"/>
      <c r="K39" s="17">
        <f>K34*70+K35*75+K36*25+K37*60+K38*45</f>
        <v>0</v>
      </c>
      <c r="L39" s="13"/>
      <c r="M39" s="13"/>
      <c r="N39" s="134"/>
      <c r="O39" s="122" t="s">
        <v>22</v>
      </c>
      <c r="P39" s="123"/>
      <c r="Q39" s="17">
        <f>Q34*70+Q35*75+Q36*25+Q37*150+Q38*45</f>
        <v>0</v>
      </c>
      <c r="R39" s="13"/>
      <c r="S39" s="13"/>
      <c r="T39" s="134"/>
      <c r="U39" s="122" t="s">
        <v>22</v>
      </c>
      <c r="V39" s="123"/>
      <c r="W39" s="17">
        <f>W34*70+W35*75+W36*25+W37*60+W38*45</f>
        <v>795</v>
      </c>
      <c r="X39" s="13"/>
      <c r="Y39" s="13"/>
      <c r="Z39" s="134"/>
      <c r="AA39" s="122" t="s">
        <v>22</v>
      </c>
      <c r="AB39" s="123"/>
      <c r="AC39" s="17">
        <f>AC34*70+AC35*75+AC36*25+AC37*60+AC38*45+70</f>
        <v>815</v>
      </c>
      <c r="AD39" s="13"/>
      <c r="AE39" s="13"/>
    </row>
    <row r="40" spans="1:34" s="16" customFormat="1" ht="47.25" customHeight="1">
      <c r="A40" s="120" t="s">
        <v>23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</row>
    <row r="41" spans="1:34" s="19" customFormat="1" ht="30" customHeight="1">
      <c r="A41" s="121" t="s">
        <v>199</v>
      </c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8"/>
      <c r="AE41" s="18"/>
    </row>
    <row r="42" spans="1:34" ht="30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20"/>
      <c r="R42" s="18"/>
      <c r="S42" s="18"/>
      <c r="T42" s="18"/>
      <c r="U42" s="18"/>
      <c r="V42" s="18"/>
      <c r="W42" s="20"/>
      <c r="X42" s="18"/>
      <c r="Y42" s="18"/>
      <c r="Z42" s="18"/>
      <c r="AA42" s="18"/>
      <c r="AB42" s="18"/>
      <c r="AC42" s="20"/>
      <c r="AD42" s="18"/>
      <c r="AE42" s="18"/>
    </row>
    <row r="43" spans="1:34" ht="30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20"/>
      <c r="R43" s="18"/>
      <c r="S43" s="18"/>
      <c r="T43" s="18"/>
      <c r="U43" s="18"/>
      <c r="V43" s="18"/>
      <c r="W43" s="20"/>
      <c r="X43" s="18"/>
      <c r="Y43" s="18"/>
      <c r="Z43" s="18"/>
      <c r="AA43" s="18"/>
      <c r="AB43" s="18"/>
      <c r="AC43" s="20"/>
      <c r="AD43" s="18"/>
      <c r="AE43" s="18"/>
    </row>
    <row r="44" spans="1:34" ht="30" customHeight="1"/>
    <row r="45" spans="1:34" ht="30" customHeight="1"/>
    <row r="46" spans="1:34" ht="30" customHeight="1"/>
  </sheetData>
  <mergeCells count="106">
    <mergeCell ref="O3:Q3"/>
    <mergeCell ref="U3:W3"/>
    <mergeCell ref="AA3:AC3"/>
    <mergeCell ref="A1:AE1"/>
    <mergeCell ref="B2:G2"/>
    <mergeCell ref="H2:M2"/>
    <mergeCell ref="N2:S2"/>
    <mergeCell ref="T2:Y2"/>
    <mergeCell ref="Z2:AE2"/>
    <mergeCell ref="A4:B4"/>
    <mergeCell ref="A5:A6"/>
    <mergeCell ref="B5:B6"/>
    <mergeCell ref="C5:C6"/>
    <mergeCell ref="D5:D6"/>
    <mergeCell ref="E5:E6"/>
    <mergeCell ref="A3:B3"/>
    <mergeCell ref="C3:E3"/>
    <mergeCell ref="I3:K3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17:A22"/>
    <mergeCell ref="B17:B22"/>
    <mergeCell ref="H17:H22"/>
    <mergeCell ref="N17:N22"/>
    <mergeCell ref="T17:T22"/>
    <mergeCell ref="Z17:Z22"/>
    <mergeCell ref="AD5:AD6"/>
    <mergeCell ref="AE5:AE6"/>
    <mergeCell ref="A7:A16"/>
    <mergeCell ref="B7:B16"/>
    <mergeCell ref="H7:H16"/>
    <mergeCell ref="N7:N16"/>
    <mergeCell ref="T7:T16"/>
    <mergeCell ref="Z7:Z16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A25:A32"/>
    <mergeCell ref="B25:B32"/>
    <mergeCell ref="H25:H32"/>
    <mergeCell ref="N25:N32"/>
    <mergeCell ref="T25:T32"/>
    <mergeCell ref="Z25:Z32"/>
    <mergeCell ref="A23:A24"/>
    <mergeCell ref="B23:B24"/>
    <mergeCell ref="H23:H24"/>
    <mergeCell ref="N23:N24"/>
    <mergeCell ref="T23:T24"/>
    <mergeCell ref="Z23:Z24"/>
    <mergeCell ref="AA34:AB34"/>
    <mergeCell ref="AF34:AH35"/>
    <mergeCell ref="C35:D35"/>
    <mergeCell ref="I35:J35"/>
    <mergeCell ref="O35:P35"/>
    <mergeCell ref="U35:V35"/>
    <mergeCell ref="AA35:AB35"/>
    <mergeCell ref="A34:B39"/>
    <mergeCell ref="C34:D34"/>
    <mergeCell ref="H34:H39"/>
    <mergeCell ref="I34:J34"/>
    <mergeCell ref="N34:N39"/>
    <mergeCell ref="O34:P34"/>
    <mergeCell ref="T34:T39"/>
    <mergeCell ref="U34:V34"/>
    <mergeCell ref="Z34:Z39"/>
    <mergeCell ref="C36:D36"/>
    <mergeCell ref="I36:J36"/>
    <mergeCell ref="O36:P36"/>
    <mergeCell ref="U36:V36"/>
    <mergeCell ref="AA36:AB36"/>
    <mergeCell ref="C37:D37"/>
    <mergeCell ref="I37:J37"/>
    <mergeCell ref="O37:P37"/>
    <mergeCell ref="U37:V37"/>
    <mergeCell ref="AA37:AB37"/>
    <mergeCell ref="A40:AE40"/>
    <mergeCell ref="A41:AC41"/>
    <mergeCell ref="C38:D38"/>
    <mergeCell ref="I38:J38"/>
    <mergeCell ref="O38:P38"/>
    <mergeCell ref="U38:V38"/>
    <mergeCell ref="AA38:AB38"/>
    <mergeCell ref="C39:D39"/>
    <mergeCell ref="I39:J39"/>
    <mergeCell ref="O39:P39"/>
    <mergeCell ref="U39:V39"/>
    <mergeCell ref="AA39:AB39"/>
  </mergeCells>
  <phoneticPr fontId="4" type="noConversion"/>
  <printOptions horizontalCentered="1" verticalCentered="1"/>
  <pageMargins left="0" right="0" top="0" bottom="0" header="0.23622047244094491" footer="0"/>
  <pageSetup paperSize="9" scale="3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zoomScale="40" zoomScaleNormal="40" zoomScaleSheetLayoutView="50" workbookViewId="0">
      <selection activeCell="D10" sqref="D10"/>
    </sheetView>
  </sheetViews>
  <sheetFormatPr defaultColWidth="8.875" defaultRowHeight="4.9000000000000004" customHeight="1"/>
  <cols>
    <col min="1" max="1" width="7" style="3" customWidth="1"/>
    <col min="2" max="2" width="6.5" style="3" customWidth="1"/>
    <col min="3" max="3" width="56.875" style="3" customWidth="1"/>
    <col min="4" max="4" width="19.25" style="3" customWidth="1"/>
    <col min="5" max="5" width="20.625" style="3" customWidth="1"/>
    <col min="6" max="6" width="12.125" style="3" customWidth="1"/>
    <col min="7" max="7" width="16.25" style="3" customWidth="1"/>
    <col min="8" max="8" width="8.5" style="3" customWidth="1"/>
    <col min="9" max="9" width="53.625" style="3" customWidth="1"/>
    <col min="10" max="10" width="16.5" style="3" customWidth="1"/>
    <col min="11" max="11" width="20.625" style="3" customWidth="1"/>
    <col min="12" max="12" width="15.875" style="3" customWidth="1"/>
    <col min="13" max="13" width="15.25" style="3" customWidth="1"/>
    <col min="14" max="14" width="8.5" style="3" customWidth="1"/>
    <col min="15" max="15" width="54.5" style="3" customWidth="1"/>
    <col min="16" max="16" width="18" style="3" customWidth="1"/>
    <col min="17" max="17" width="20.625" style="21" customWidth="1"/>
    <col min="18" max="18" width="15.625" style="3" customWidth="1"/>
    <col min="19" max="19" width="15.625" style="22" customWidth="1"/>
    <col min="20" max="20" width="8.5" style="3" customWidth="1"/>
    <col min="21" max="21" width="55.25" style="3" customWidth="1"/>
    <col min="22" max="22" width="15.25" style="3" customWidth="1"/>
    <col min="23" max="23" width="20.625" style="21" customWidth="1"/>
    <col min="24" max="25" width="15.625" style="3" customWidth="1"/>
    <col min="26" max="26" width="8.5" style="3" customWidth="1"/>
    <col min="27" max="27" width="66.5" style="3" customWidth="1"/>
    <col min="28" max="28" width="16.5" style="3" customWidth="1"/>
    <col min="29" max="29" width="20.625" style="21" customWidth="1"/>
    <col min="30" max="30" width="14.25" style="3" customWidth="1"/>
    <col min="31" max="31" width="15.625" style="3" customWidth="1"/>
    <col min="32" max="16384" width="8.875" style="3"/>
  </cols>
  <sheetData>
    <row r="1" spans="1:31" s="1" customFormat="1" ht="83.25" customHeight="1">
      <c r="A1" s="154" t="s">
        <v>32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</row>
    <row r="2" spans="1:31" ht="55.15" customHeight="1">
      <c r="A2" s="2" t="s">
        <v>0</v>
      </c>
      <c r="B2" s="155">
        <v>44809</v>
      </c>
      <c r="C2" s="155"/>
      <c r="D2" s="155"/>
      <c r="E2" s="155"/>
      <c r="F2" s="155"/>
      <c r="G2" s="155"/>
      <c r="H2" s="156">
        <f>B2+1</f>
        <v>44810</v>
      </c>
      <c r="I2" s="156"/>
      <c r="J2" s="156"/>
      <c r="K2" s="156"/>
      <c r="L2" s="156"/>
      <c r="M2" s="156"/>
      <c r="N2" s="157">
        <f>H2+1</f>
        <v>44811</v>
      </c>
      <c r="O2" s="157"/>
      <c r="P2" s="157"/>
      <c r="Q2" s="157"/>
      <c r="R2" s="157"/>
      <c r="S2" s="157"/>
      <c r="T2" s="158">
        <f>N2+1</f>
        <v>44812</v>
      </c>
      <c r="U2" s="158"/>
      <c r="V2" s="158"/>
      <c r="W2" s="158"/>
      <c r="X2" s="158"/>
      <c r="Y2" s="158"/>
      <c r="Z2" s="159">
        <f>T2+1</f>
        <v>44813</v>
      </c>
      <c r="AA2" s="159"/>
      <c r="AB2" s="159"/>
      <c r="AC2" s="159"/>
      <c r="AD2" s="159"/>
      <c r="AE2" s="159"/>
    </row>
    <row r="3" spans="1:31" ht="36.6" customHeight="1">
      <c r="A3" s="150" t="s">
        <v>1</v>
      </c>
      <c r="B3" s="150"/>
      <c r="C3" s="153">
        <v>0</v>
      </c>
      <c r="D3" s="153"/>
      <c r="E3" s="153"/>
      <c r="F3" s="4"/>
      <c r="G3" s="4"/>
      <c r="H3" s="2"/>
      <c r="I3" s="153">
        <f>C3</f>
        <v>0</v>
      </c>
      <c r="J3" s="153"/>
      <c r="K3" s="153"/>
      <c r="L3" s="4"/>
      <c r="M3" s="4"/>
      <c r="N3" s="2"/>
      <c r="O3" s="153">
        <f>I3</f>
        <v>0</v>
      </c>
      <c r="P3" s="153"/>
      <c r="Q3" s="153"/>
      <c r="R3" s="4"/>
      <c r="S3" s="4"/>
      <c r="T3" s="2"/>
      <c r="U3" s="153">
        <f>O3</f>
        <v>0</v>
      </c>
      <c r="V3" s="153"/>
      <c r="W3" s="153"/>
      <c r="X3" s="4"/>
      <c r="Y3" s="4"/>
      <c r="Z3" s="2"/>
      <c r="AA3" s="153">
        <f>U3</f>
        <v>0</v>
      </c>
      <c r="AB3" s="153"/>
      <c r="AC3" s="153"/>
      <c r="AD3" s="4"/>
      <c r="AE3" s="4"/>
    </row>
    <row r="4" spans="1:31" ht="32.1" customHeight="1">
      <c r="A4" s="150"/>
      <c r="B4" s="150"/>
      <c r="C4" s="24" t="s">
        <v>2</v>
      </c>
      <c r="D4" s="24" t="s">
        <v>3</v>
      </c>
      <c r="E4" s="5" t="s">
        <v>4</v>
      </c>
      <c r="F4" s="23" t="s">
        <v>5</v>
      </c>
      <c r="G4" s="23" t="s">
        <v>6</v>
      </c>
      <c r="H4" s="2"/>
      <c r="I4" s="24" t="s">
        <v>2</v>
      </c>
      <c r="J4" s="24" t="s">
        <v>3</v>
      </c>
      <c r="K4" s="5" t="s">
        <v>4</v>
      </c>
      <c r="L4" s="23" t="s">
        <v>5</v>
      </c>
      <c r="M4" s="23" t="s">
        <v>6</v>
      </c>
      <c r="N4" s="2"/>
      <c r="O4" s="24" t="s">
        <v>2</v>
      </c>
      <c r="P4" s="24" t="s">
        <v>3</v>
      </c>
      <c r="Q4" s="5" t="s">
        <v>4</v>
      </c>
      <c r="R4" s="23" t="s">
        <v>5</v>
      </c>
      <c r="S4" s="23" t="s">
        <v>6</v>
      </c>
      <c r="T4" s="2"/>
      <c r="U4" s="24" t="s">
        <v>2</v>
      </c>
      <c r="V4" s="24" t="s">
        <v>3</v>
      </c>
      <c r="W4" s="5" t="s">
        <v>4</v>
      </c>
      <c r="X4" s="23" t="s">
        <v>5</v>
      </c>
      <c r="Y4" s="23" t="s">
        <v>6</v>
      </c>
      <c r="Z4" s="2"/>
      <c r="AA4" s="24" t="s">
        <v>2</v>
      </c>
      <c r="AB4" s="24" t="s">
        <v>3</v>
      </c>
      <c r="AC4" s="5" t="s">
        <v>4</v>
      </c>
      <c r="AD4" s="23" t="s">
        <v>5</v>
      </c>
      <c r="AE4" s="23" t="s">
        <v>6</v>
      </c>
    </row>
    <row r="5" spans="1:31" s="6" customFormat="1" ht="36" customHeight="1">
      <c r="A5" s="151" t="s">
        <v>7</v>
      </c>
      <c r="B5" s="149"/>
      <c r="C5" s="147"/>
      <c r="D5" s="147"/>
      <c r="E5" s="147"/>
      <c r="F5" s="146"/>
      <c r="G5" s="147"/>
      <c r="H5" s="149"/>
      <c r="I5" s="147"/>
      <c r="J5" s="147"/>
      <c r="K5" s="147"/>
      <c r="L5" s="146"/>
      <c r="M5" s="147"/>
      <c r="N5" s="149"/>
      <c r="O5" s="147"/>
      <c r="P5" s="147"/>
      <c r="Q5" s="147"/>
      <c r="R5" s="146"/>
      <c r="S5" s="147"/>
      <c r="T5" s="148"/>
      <c r="U5" s="147"/>
      <c r="V5" s="147"/>
      <c r="W5" s="147"/>
      <c r="X5" s="146"/>
      <c r="Y5" s="147"/>
      <c r="Z5" s="148"/>
      <c r="AA5" s="147"/>
      <c r="AB5" s="147"/>
      <c r="AC5" s="147"/>
      <c r="AD5" s="146"/>
      <c r="AE5" s="147"/>
    </row>
    <row r="6" spans="1:31" s="6" customFormat="1" ht="36" customHeight="1">
      <c r="A6" s="152"/>
      <c r="B6" s="149"/>
      <c r="C6" s="147"/>
      <c r="D6" s="147"/>
      <c r="E6" s="147"/>
      <c r="F6" s="146"/>
      <c r="G6" s="147"/>
      <c r="H6" s="149"/>
      <c r="I6" s="147"/>
      <c r="J6" s="147"/>
      <c r="K6" s="147"/>
      <c r="L6" s="146"/>
      <c r="M6" s="147"/>
      <c r="N6" s="149"/>
      <c r="O6" s="147"/>
      <c r="P6" s="147"/>
      <c r="Q6" s="147"/>
      <c r="R6" s="146"/>
      <c r="S6" s="147"/>
      <c r="T6" s="148"/>
      <c r="U6" s="147"/>
      <c r="V6" s="147"/>
      <c r="W6" s="147"/>
      <c r="X6" s="146"/>
      <c r="Y6" s="147"/>
      <c r="Z6" s="148"/>
      <c r="AA6" s="147"/>
      <c r="AB6" s="147"/>
      <c r="AC6" s="147"/>
      <c r="AD6" s="146"/>
      <c r="AE6" s="147"/>
    </row>
    <row r="7" spans="1:31" s="7" customFormat="1" ht="50.1" customHeight="1">
      <c r="A7" s="135" t="s">
        <v>9</v>
      </c>
      <c r="B7" s="137"/>
      <c r="C7" s="25"/>
      <c r="D7" s="25"/>
      <c r="E7" s="26"/>
      <c r="F7" s="26"/>
      <c r="G7" s="26"/>
      <c r="H7" s="137"/>
      <c r="I7" s="25"/>
      <c r="J7" s="25"/>
      <c r="K7" s="26"/>
      <c r="L7" s="26"/>
      <c r="M7" s="26"/>
      <c r="N7" s="137"/>
      <c r="O7" s="25"/>
      <c r="P7" s="25"/>
      <c r="Q7" s="27"/>
      <c r="R7" s="26"/>
      <c r="S7" s="26"/>
      <c r="T7" s="137"/>
      <c r="U7" s="25"/>
      <c r="V7" s="25"/>
      <c r="W7" s="26"/>
      <c r="X7" s="26"/>
      <c r="Y7" s="26"/>
      <c r="Z7" s="137"/>
      <c r="AA7" s="25"/>
      <c r="AB7" s="25"/>
      <c r="AC7" s="26"/>
      <c r="AD7" s="26"/>
      <c r="AE7" s="26"/>
    </row>
    <row r="8" spans="1:31" s="7" customFormat="1" ht="50.1" customHeight="1">
      <c r="A8" s="136"/>
      <c r="B8" s="138"/>
      <c r="C8" s="25"/>
      <c r="D8" s="25"/>
      <c r="E8" s="26"/>
      <c r="F8" s="26"/>
      <c r="G8" s="26"/>
      <c r="H8" s="138"/>
      <c r="I8" s="25"/>
      <c r="J8" s="25"/>
      <c r="K8" s="26"/>
      <c r="L8" s="26"/>
      <c r="M8" s="26"/>
      <c r="N8" s="138"/>
      <c r="O8" s="25"/>
      <c r="P8" s="25"/>
      <c r="Q8" s="28"/>
      <c r="R8" s="26"/>
      <c r="S8" s="26"/>
      <c r="T8" s="138"/>
      <c r="U8" s="25"/>
      <c r="V8" s="25"/>
      <c r="W8" s="26"/>
      <c r="X8" s="26"/>
      <c r="Y8" s="26"/>
      <c r="Z8" s="138"/>
      <c r="AA8" s="25"/>
      <c r="AB8" s="25"/>
      <c r="AC8" s="26"/>
      <c r="AD8" s="26"/>
      <c r="AE8" s="26"/>
    </row>
    <row r="9" spans="1:31" s="7" customFormat="1" ht="50.1" customHeight="1">
      <c r="A9" s="136"/>
      <c r="B9" s="138"/>
      <c r="C9" s="25"/>
      <c r="D9" s="25"/>
      <c r="E9" s="26"/>
      <c r="F9" s="26"/>
      <c r="G9" s="26"/>
      <c r="H9" s="138"/>
      <c r="I9" s="25"/>
      <c r="J9" s="25"/>
      <c r="K9" s="26"/>
      <c r="L9" s="26"/>
      <c r="M9" s="26"/>
      <c r="N9" s="138"/>
      <c r="O9" s="25"/>
      <c r="P9" s="25"/>
      <c r="Q9" s="26"/>
      <c r="R9" s="26"/>
      <c r="S9" s="26"/>
      <c r="T9" s="138"/>
      <c r="U9" s="25"/>
      <c r="V9" s="25"/>
      <c r="W9" s="28"/>
      <c r="X9" s="26"/>
      <c r="Y9" s="26"/>
      <c r="Z9" s="138"/>
      <c r="AA9" s="25"/>
      <c r="AB9" s="25"/>
      <c r="AC9" s="26"/>
      <c r="AD9" s="26"/>
      <c r="AE9" s="26"/>
    </row>
    <row r="10" spans="1:31" s="7" customFormat="1" ht="50.1" customHeight="1">
      <c r="A10" s="136"/>
      <c r="B10" s="138"/>
      <c r="C10" s="25"/>
      <c r="D10" s="25"/>
      <c r="E10" s="26"/>
      <c r="F10" s="26"/>
      <c r="G10" s="26"/>
      <c r="H10" s="138"/>
      <c r="I10" s="25"/>
      <c r="J10" s="25"/>
      <c r="K10" s="26"/>
      <c r="L10" s="26"/>
      <c r="M10" s="26"/>
      <c r="N10" s="138"/>
      <c r="O10" s="25"/>
      <c r="P10" s="25"/>
      <c r="Q10" s="28"/>
      <c r="R10" s="26"/>
      <c r="S10" s="26"/>
      <c r="T10" s="138"/>
      <c r="U10" s="25"/>
      <c r="V10" s="25"/>
      <c r="W10" s="28"/>
      <c r="X10" s="26"/>
      <c r="Y10" s="26"/>
      <c r="Z10" s="138"/>
      <c r="AA10" s="25"/>
      <c r="AB10" s="25"/>
      <c r="AC10" s="26"/>
      <c r="AD10" s="26"/>
      <c r="AE10" s="26"/>
    </row>
    <row r="11" spans="1:31" s="7" customFormat="1" ht="50.1" customHeight="1">
      <c r="A11" s="136"/>
      <c r="B11" s="138"/>
      <c r="C11" s="25"/>
      <c r="D11" s="25"/>
      <c r="E11" s="26"/>
      <c r="F11" s="26"/>
      <c r="G11" s="26"/>
      <c r="H11" s="138"/>
      <c r="I11" s="25"/>
      <c r="J11" s="25"/>
      <c r="K11" s="26"/>
      <c r="L11" s="26"/>
      <c r="M11" s="26"/>
      <c r="N11" s="138"/>
      <c r="O11" s="25"/>
      <c r="P11" s="25"/>
      <c r="Q11" s="26"/>
      <c r="R11" s="26"/>
      <c r="S11" s="26"/>
      <c r="T11" s="138"/>
      <c r="U11" s="25"/>
      <c r="V11" s="25"/>
      <c r="W11" s="26"/>
      <c r="X11" s="26"/>
      <c r="Y11" s="26"/>
      <c r="Z11" s="138"/>
      <c r="AA11" s="25"/>
      <c r="AB11" s="25"/>
      <c r="AC11" s="26"/>
      <c r="AD11" s="26"/>
      <c r="AE11" s="26"/>
    </row>
    <row r="12" spans="1:31" s="7" customFormat="1" ht="50.1" customHeight="1">
      <c r="A12" s="136"/>
      <c r="B12" s="138"/>
      <c r="C12" s="25"/>
      <c r="D12" s="25"/>
      <c r="E12" s="26"/>
      <c r="F12" s="26"/>
      <c r="G12" s="26"/>
      <c r="H12" s="138"/>
      <c r="I12" s="25"/>
      <c r="J12" s="25"/>
      <c r="K12" s="26"/>
      <c r="L12" s="26"/>
      <c r="M12" s="26"/>
      <c r="N12" s="138"/>
      <c r="O12" s="25"/>
      <c r="P12" s="25"/>
      <c r="Q12" s="26"/>
      <c r="R12" s="26"/>
      <c r="S12" s="26"/>
      <c r="T12" s="138"/>
      <c r="U12" s="25"/>
      <c r="V12" s="25"/>
      <c r="W12" s="26"/>
      <c r="X12" s="26"/>
      <c r="Y12" s="26"/>
      <c r="Z12" s="138"/>
      <c r="AA12" s="25"/>
      <c r="AB12" s="25"/>
      <c r="AC12" s="26"/>
      <c r="AD12" s="26"/>
      <c r="AE12" s="26"/>
    </row>
    <row r="13" spans="1:31" s="7" customFormat="1" ht="50.1" customHeight="1">
      <c r="A13" s="136"/>
      <c r="B13" s="138"/>
      <c r="C13" s="25"/>
      <c r="D13" s="25"/>
      <c r="E13" s="26"/>
      <c r="F13" s="26"/>
      <c r="G13" s="26"/>
      <c r="H13" s="138"/>
      <c r="I13" s="25"/>
      <c r="J13" s="25"/>
      <c r="K13" s="26"/>
      <c r="L13" s="26"/>
      <c r="M13" s="26"/>
      <c r="N13" s="138"/>
      <c r="O13" s="25"/>
      <c r="P13" s="25"/>
      <c r="Q13" s="26"/>
      <c r="R13" s="26"/>
      <c r="S13" s="26"/>
      <c r="T13" s="138"/>
      <c r="U13" s="25"/>
      <c r="V13" s="25"/>
      <c r="W13" s="26"/>
      <c r="X13" s="26"/>
      <c r="Y13" s="26"/>
      <c r="Z13" s="138"/>
      <c r="AA13" s="25"/>
      <c r="AB13" s="25"/>
      <c r="AC13" s="26"/>
      <c r="AD13" s="26"/>
      <c r="AE13" s="26"/>
    </row>
    <row r="14" spans="1:31" s="7" customFormat="1" ht="50.1" customHeight="1">
      <c r="A14" s="136"/>
      <c r="B14" s="138"/>
      <c r="C14" s="25"/>
      <c r="D14" s="25"/>
      <c r="E14" s="26"/>
      <c r="F14" s="26"/>
      <c r="G14" s="26"/>
      <c r="H14" s="138"/>
      <c r="I14" s="25"/>
      <c r="J14" s="25"/>
      <c r="K14" s="26"/>
      <c r="L14" s="26"/>
      <c r="M14" s="26"/>
      <c r="N14" s="138"/>
      <c r="O14" s="25"/>
      <c r="P14" s="25"/>
      <c r="Q14" s="26"/>
      <c r="R14" s="26"/>
      <c r="S14" s="26"/>
      <c r="T14" s="138"/>
      <c r="U14" s="25"/>
      <c r="V14" s="25"/>
      <c r="W14" s="26"/>
      <c r="X14" s="26"/>
      <c r="Y14" s="26"/>
      <c r="Z14" s="138"/>
      <c r="AA14" s="25"/>
      <c r="AB14" s="25"/>
      <c r="AC14" s="26"/>
      <c r="AD14" s="26"/>
      <c r="AE14" s="26"/>
    </row>
    <row r="15" spans="1:31" s="7" customFormat="1" ht="50.1" customHeight="1">
      <c r="A15" s="136"/>
      <c r="B15" s="138"/>
      <c r="C15" s="25"/>
      <c r="D15" s="25"/>
      <c r="E15" s="26"/>
      <c r="F15" s="26"/>
      <c r="G15" s="26"/>
      <c r="H15" s="138"/>
      <c r="I15" s="25"/>
      <c r="J15" s="25"/>
      <c r="K15" s="26"/>
      <c r="L15" s="26"/>
      <c r="M15" s="26"/>
      <c r="N15" s="138"/>
      <c r="O15" s="25"/>
      <c r="P15" s="25"/>
      <c r="Q15" s="26"/>
      <c r="R15" s="26"/>
      <c r="S15" s="26"/>
      <c r="T15" s="138"/>
      <c r="U15" s="25"/>
      <c r="V15" s="25"/>
      <c r="W15" s="28"/>
      <c r="X15" s="26"/>
      <c r="Y15" s="26"/>
      <c r="Z15" s="138"/>
      <c r="AA15" s="25"/>
      <c r="AB15" s="25"/>
      <c r="AC15" s="26"/>
      <c r="AD15" s="26"/>
      <c r="AE15" s="26"/>
    </row>
    <row r="16" spans="1:31" s="7" customFormat="1" ht="50.1" customHeight="1">
      <c r="A16" s="136"/>
      <c r="B16" s="138"/>
      <c r="C16" s="25"/>
      <c r="D16" s="25"/>
      <c r="E16" s="26"/>
      <c r="F16" s="26"/>
      <c r="G16" s="26"/>
      <c r="H16" s="138"/>
      <c r="I16" s="25"/>
      <c r="J16" s="25"/>
      <c r="K16" s="26"/>
      <c r="L16" s="26"/>
      <c r="M16" s="26"/>
      <c r="N16" s="138"/>
      <c r="O16" s="25"/>
      <c r="P16" s="25"/>
      <c r="Q16" s="26"/>
      <c r="R16" s="26"/>
      <c r="S16" s="26"/>
      <c r="T16" s="138"/>
      <c r="U16" s="25"/>
      <c r="V16" s="25"/>
      <c r="W16" s="26"/>
      <c r="X16" s="26"/>
      <c r="Y16" s="26"/>
      <c r="Z16" s="138"/>
      <c r="AA16" s="25"/>
      <c r="AB16" s="25"/>
      <c r="AC16" s="26"/>
      <c r="AD16" s="26"/>
      <c r="AE16" s="26"/>
    </row>
    <row r="17" spans="1:34" s="7" customFormat="1" ht="50.1" customHeight="1">
      <c r="A17" s="135" t="s">
        <v>10</v>
      </c>
      <c r="B17" s="137"/>
      <c r="C17" s="25"/>
      <c r="D17" s="25"/>
      <c r="E17" s="26"/>
      <c r="F17" s="26"/>
      <c r="G17" s="26"/>
      <c r="H17" s="137"/>
      <c r="I17" s="25"/>
      <c r="J17" s="25"/>
      <c r="K17" s="26"/>
      <c r="L17" s="26"/>
      <c r="M17" s="26"/>
      <c r="N17" s="137"/>
      <c r="O17" s="25"/>
      <c r="P17" s="25"/>
      <c r="Q17" s="26"/>
      <c r="R17" s="26"/>
      <c r="S17" s="26"/>
      <c r="T17" s="137"/>
      <c r="U17" s="25"/>
      <c r="V17" s="25"/>
      <c r="W17" s="26"/>
      <c r="X17" s="26"/>
      <c r="Y17" s="26"/>
      <c r="Z17" s="137"/>
      <c r="AA17" s="25"/>
      <c r="AB17" s="25"/>
      <c r="AC17" s="26"/>
      <c r="AD17" s="26"/>
      <c r="AE17" s="26"/>
    </row>
    <row r="18" spans="1:34" s="7" customFormat="1" ht="50.1" customHeight="1">
      <c r="A18" s="136"/>
      <c r="B18" s="138"/>
      <c r="C18" s="25"/>
      <c r="D18" s="25"/>
      <c r="E18" s="26"/>
      <c r="F18" s="26"/>
      <c r="G18" s="26"/>
      <c r="H18" s="138"/>
      <c r="I18" s="25"/>
      <c r="J18" s="25"/>
      <c r="K18" s="26"/>
      <c r="L18" s="26"/>
      <c r="M18" s="26"/>
      <c r="N18" s="138"/>
      <c r="O18" s="25"/>
      <c r="P18" s="25"/>
      <c r="Q18" s="26"/>
      <c r="R18" s="26"/>
      <c r="S18" s="26"/>
      <c r="T18" s="138"/>
      <c r="U18" s="25"/>
      <c r="V18" s="25"/>
      <c r="W18" s="26"/>
      <c r="X18" s="26"/>
      <c r="Y18" s="26"/>
      <c r="Z18" s="138"/>
      <c r="AA18" s="25"/>
      <c r="AB18" s="25"/>
      <c r="AC18" s="26"/>
      <c r="AD18" s="26"/>
      <c r="AE18" s="26"/>
    </row>
    <row r="19" spans="1:34" s="7" customFormat="1" ht="50.1" customHeight="1">
      <c r="A19" s="136"/>
      <c r="B19" s="138"/>
      <c r="C19" s="25"/>
      <c r="D19" s="25"/>
      <c r="E19" s="26"/>
      <c r="F19" s="26"/>
      <c r="G19" s="26"/>
      <c r="H19" s="138"/>
      <c r="I19" s="25"/>
      <c r="J19" s="25"/>
      <c r="K19" s="26"/>
      <c r="L19" s="26"/>
      <c r="M19" s="26"/>
      <c r="N19" s="138"/>
      <c r="O19" s="25"/>
      <c r="P19" s="25"/>
      <c r="Q19" s="26"/>
      <c r="R19" s="26"/>
      <c r="S19" s="26"/>
      <c r="T19" s="138"/>
      <c r="U19" s="25"/>
      <c r="V19" s="25"/>
      <c r="W19" s="26"/>
      <c r="X19" s="26"/>
      <c r="Y19" s="26"/>
      <c r="Z19" s="138"/>
      <c r="AA19" s="25"/>
      <c r="AB19" s="25"/>
      <c r="AC19" s="26"/>
      <c r="AD19" s="26"/>
      <c r="AE19" s="26"/>
    </row>
    <row r="20" spans="1:34" s="7" customFormat="1" ht="50.1" customHeight="1">
      <c r="A20" s="136"/>
      <c r="B20" s="138"/>
      <c r="C20" s="25"/>
      <c r="D20" s="25"/>
      <c r="E20" s="26"/>
      <c r="F20" s="26"/>
      <c r="G20" s="26"/>
      <c r="H20" s="138"/>
      <c r="I20" s="25"/>
      <c r="J20" s="25"/>
      <c r="K20" s="26"/>
      <c r="L20" s="26"/>
      <c r="M20" s="26"/>
      <c r="N20" s="138"/>
      <c r="O20" s="25"/>
      <c r="P20" s="25"/>
      <c r="Q20" s="26"/>
      <c r="R20" s="26"/>
      <c r="S20" s="26"/>
      <c r="T20" s="138"/>
      <c r="U20" s="25"/>
      <c r="V20" s="25"/>
      <c r="W20" s="26"/>
      <c r="X20" s="26"/>
      <c r="Y20" s="26"/>
      <c r="Z20" s="138"/>
      <c r="AA20" s="25"/>
      <c r="AB20" s="25"/>
      <c r="AC20" s="26"/>
      <c r="AD20" s="26"/>
      <c r="AE20" s="26"/>
    </row>
    <row r="21" spans="1:34" s="7" customFormat="1" ht="50.1" customHeight="1">
      <c r="A21" s="136"/>
      <c r="B21" s="138"/>
      <c r="C21" s="25"/>
      <c r="D21" s="25"/>
      <c r="E21" s="26"/>
      <c r="F21" s="26"/>
      <c r="G21" s="26"/>
      <c r="H21" s="138"/>
      <c r="I21" s="25"/>
      <c r="J21" s="25"/>
      <c r="K21" s="26"/>
      <c r="L21" s="26"/>
      <c r="M21" s="26"/>
      <c r="N21" s="138"/>
      <c r="O21" s="25"/>
      <c r="P21" s="25"/>
      <c r="Q21" s="28"/>
      <c r="R21" s="26"/>
      <c r="S21" s="26"/>
      <c r="T21" s="138"/>
      <c r="U21" s="25"/>
      <c r="V21" s="25"/>
      <c r="W21" s="26"/>
      <c r="X21" s="26"/>
      <c r="Y21" s="26"/>
      <c r="Z21" s="138"/>
      <c r="AA21" s="25"/>
      <c r="AB21" s="25"/>
      <c r="AC21" s="26"/>
      <c r="AD21" s="26"/>
      <c r="AE21" s="26"/>
    </row>
    <row r="22" spans="1:34" s="7" customFormat="1" ht="50.1" customHeight="1">
      <c r="A22" s="136"/>
      <c r="B22" s="138"/>
      <c r="C22" s="25"/>
      <c r="D22" s="25"/>
      <c r="E22" s="26"/>
      <c r="F22" s="26"/>
      <c r="G22" s="26"/>
      <c r="H22" s="138"/>
      <c r="I22" s="25"/>
      <c r="J22" s="25"/>
      <c r="K22" s="26"/>
      <c r="L22" s="26"/>
      <c r="M22" s="26"/>
      <c r="N22" s="138"/>
      <c r="O22" s="25"/>
      <c r="P22" s="25"/>
      <c r="Q22" s="26"/>
      <c r="R22" s="26"/>
      <c r="S22" s="26"/>
      <c r="T22" s="138"/>
      <c r="U22" s="25"/>
      <c r="V22" s="25"/>
      <c r="W22" s="26"/>
      <c r="X22" s="26"/>
      <c r="Y22" s="26"/>
      <c r="Z22" s="138"/>
      <c r="AA22" s="25"/>
      <c r="AB22" s="25"/>
      <c r="AC22" s="26"/>
      <c r="AD22" s="26"/>
      <c r="AE22" s="26"/>
    </row>
    <row r="23" spans="1:34" s="7" customFormat="1" ht="50.1" customHeight="1">
      <c r="A23" s="139" t="s">
        <v>11</v>
      </c>
      <c r="B23" s="141"/>
      <c r="C23" s="25"/>
      <c r="D23" s="25"/>
      <c r="E23" s="26"/>
      <c r="F23" s="26"/>
      <c r="G23" s="26"/>
      <c r="H23" s="141"/>
      <c r="I23" s="25"/>
      <c r="J23" s="25"/>
      <c r="K23" s="26"/>
      <c r="L23" s="26"/>
      <c r="M23" s="26"/>
      <c r="N23" s="143"/>
      <c r="O23" s="25"/>
      <c r="P23" s="25"/>
      <c r="Q23" s="26"/>
      <c r="R23" s="26"/>
      <c r="S23" s="26"/>
      <c r="T23" s="141"/>
      <c r="U23" s="25"/>
      <c r="V23" s="25"/>
      <c r="W23" s="26"/>
      <c r="X23" s="26"/>
      <c r="Y23" s="26"/>
      <c r="Z23" s="141"/>
      <c r="AA23" s="25"/>
      <c r="AB23" s="25"/>
      <c r="AC23" s="26"/>
      <c r="AD23" s="26"/>
      <c r="AE23" s="26"/>
    </row>
    <row r="24" spans="1:34" s="7" customFormat="1" ht="50.1" customHeight="1">
      <c r="A24" s="140"/>
      <c r="B24" s="142"/>
      <c r="C24" s="25"/>
      <c r="D24" s="25"/>
      <c r="E24" s="26"/>
      <c r="F24" s="26"/>
      <c r="G24" s="26"/>
      <c r="H24" s="142"/>
      <c r="I24" s="25"/>
      <c r="J24" s="25"/>
      <c r="K24" s="26"/>
      <c r="L24" s="26"/>
      <c r="M24" s="26"/>
      <c r="N24" s="144"/>
      <c r="O24" s="25"/>
      <c r="P24" s="8"/>
      <c r="Q24" s="26"/>
      <c r="R24" s="26"/>
      <c r="S24" s="26"/>
      <c r="T24" s="142"/>
      <c r="U24" s="25"/>
      <c r="V24" s="25"/>
      <c r="W24" s="26"/>
      <c r="X24" s="26"/>
      <c r="Y24" s="26"/>
      <c r="Z24" s="142"/>
      <c r="AA24" s="25"/>
      <c r="AB24" s="25"/>
      <c r="AC24" s="26"/>
      <c r="AD24" s="26"/>
      <c r="AE24" s="26"/>
    </row>
    <row r="25" spans="1:34" s="7" customFormat="1" ht="50.1" customHeight="1">
      <c r="A25" s="135" t="s">
        <v>12</v>
      </c>
      <c r="B25" s="137"/>
      <c r="C25" s="25"/>
      <c r="D25" s="25"/>
      <c r="E25" s="26"/>
      <c r="F25" s="26"/>
      <c r="G25" s="26"/>
      <c r="H25" s="137"/>
      <c r="I25" s="25"/>
      <c r="J25" s="25"/>
      <c r="K25" s="26"/>
      <c r="L25" s="26"/>
      <c r="M25" s="26"/>
      <c r="N25" s="137"/>
      <c r="O25" s="25"/>
      <c r="P25" s="25"/>
      <c r="Q25" s="26"/>
      <c r="R25" s="26"/>
      <c r="S25" s="26"/>
      <c r="T25" s="137"/>
      <c r="U25" s="25"/>
      <c r="V25" s="25"/>
      <c r="W25" s="26"/>
      <c r="X25" s="26"/>
      <c r="Y25" s="26"/>
      <c r="Z25" s="137"/>
      <c r="AA25" s="25"/>
      <c r="AB25" s="25"/>
      <c r="AC25" s="26"/>
      <c r="AD25" s="26"/>
      <c r="AE25" s="26"/>
    </row>
    <row r="26" spans="1:34" s="7" customFormat="1" ht="50.1" customHeight="1">
      <c r="A26" s="136"/>
      <c r="B26" s="138"/>
      <c r="C26" s="25"/>
      <c r="D26" s="25"/>
      <c r="E26" s="26"/>
      <c r="F26" s="26"/>
      <c r="G26" s="26"/>
      <c r="H26" s="138"/>
      <c r="I26" s="25"/>
      <c r="J26" s="25"/>
      <c r="K26" s="26"/>
      <c r="L26" s="26"/>
      <c r="M26" s="26"/>
      <c r="N26" s="138"/>
      <c r="O26" s="25"/>
      <c r="P26" s="25"/>
      <c r="Q26" s="26"/>
      <c r="R26" s="26"/>
      <c r="S26" s="26"/>
      <c r="T26" s="138"/>
      <c r="U26" s="25"/>
      <c r="V26" s="25"/>
      <c r="W26" s="28"/>
      <c r="X26" s="26"/>
      <c r="Y26" s="26"/>
      <c r="Z26" s="138"/>
      <c r="AA26" s="25"/>
      <c r="AB26" s="25"/>
      <c r="AC26" s="26"/>
      <c r="AD26" s="26"/>
      <c r="AE26" s="26"/>
    </row>
    <row r="27" spans="1:34" s="7" customFormat="1" ht="50.1" customHeight="1">
      <c r="A27" s="136"/>
      <c r="B27" s="138"/>
      <c r="C27" s="25"/>
      <c r="D27" s="25"/>
      <c r="E27" s="26"/>
      <c r="F27" s="26"/>
      <c r="G27" s="26"/>
      <c r="H27" s="138"/>
      <c r="I27" s="25"/>
      <c r="J27" s="25"/>
      <c r="K27" s="26"/>
      <c r="L27" s="26"/>
      <c r="M27" s="26"/>
      <c r="N27" s="138"/>
      <c r="O27" s="25"/>
      <c r="P27" s="25"/>
      <c r="Q27" s="28"/>
      <c r="R27" s="26"/>
      <c r="S27" s="26"/>
      <c r="T27" s="138"/>
      <c r="U27" s="25"/>
      <c r="V27" s="25"/>
      <c r="W27" s="26"/>
      <c r="X27" s="26"/>
      <c r="Y27" s="26"/>
      <c r="Z27" s="138"/>
      <c r="AA27" s="25"/>
      <c r="AB27" s="25"/>
      <c r="AC27" s="26"/>
      <c r="AD27" s="26"/>
      <c r="AE27" s="26"/>
    </row>
    <row r="28" spans="1:34" s="7" customFormat="1" ht="50.1" customHeight="1">
      <c r="A28" s="136"/>
      <c r="B28" s="138"/>
      <c r="C28" s="25"/>
      <c r="D28" s="25"/>
      <c r="E28" s="26"/>
      <c r="F28" s="26"/>
      <c r="G28" s="26"/>
      <c r="H28" s="138"/>
      <c r="I28" s="25"/>
      <c r="J28" s="25"/>
      <c r="K28" s="26"/>
      <c r="L28" s="26"/>
      <c r="M28" s="26"/>
      <c r="N28" s="138"/>
      <c r="O28" s="25"/>
      <c r="P28" s="25"/>
      <c r="Q28" s="26"/>
      <c r="R28" s="26"/>
      <c r="S28" s="26"/>
      <c r="T28" s="138"/>
      <c r="U28" s="25"/>
      <c r="V28" s="25"/>
      <c r="W28" s="26"/>
      <c r="X28" s="26"/>
      <c r="Y28" s="26"/>
      <c r="Z28" s="138"/>
      <c r="AA28" s="25"/>
      <c r="AB28" s="25"/>
      <c r="AC28" s="26"/>
      <c r="AD28" s="26"/>
      <c r="AE28" s="26"/>
    </row>
    <row r="29" spans="1:34" s="7" customFormat="1" ht="50.1" customHeight="1">
      <c r="A29" s="136"/>
      <c r="B29" s="138"/>
      <c r="C29" s="25"/>
      <c r="D29" s="25"/>
      <c r="E29" s="26"/>
      <c r="F29" s="26"/>
      <c r="G29" s="26"/>
      <c r="H29" s="138"/>
      <c r="I29" s="25"/>
      <c r="J29" s="25"/>
      <c r="K29" s="26"/>
      <c r="L29" s="26"/>
      <c r="M29" s="26"/>
      <c r="N29" s="138"/>
      <c r="O29" s="25"/>
      <c r="P29" s="25"/>
      <c r="Q29" s="26"/>
      <c r="R29" s="26"/>
      <c r="S29" s="26"/>
      <c r="T29" s="138"/>
      <c r="U29" s="25"/>
      <c r="V29" s="25"/>
      <c r="W29" s="28"/>
      <c r="X29" s="26"/>
      <c r="Y29" s="26"/>
      <c r="Z29" s="138"/>
      <c r="AA29" s="25"/>
      <c r="AB29" s="25"/>
      <c r="AC29" s="26"/>
      <c r="AD29" s="26"/>
      <c r="AE29" s="26"/>
    </row>
    <row r="30" spans="1:34" s="9" customFormat="1" ht="45" customHeight="1">
      <c r="A30" s="29" t="s">
        <v>13</v>
      </c>
      <c r="B30" s="30"/>
      <c r="C30" s="25"/>
      <c r="D30" s="25"/>
      <c r="E30" s="26"/>
      <c r="F30" s="26"/>
      <c r="G30" s="26"/>
      <c r="H30" s="30"/>
      <c r="I30" s="25"/>
      <c r="J30" s="25"/>
      <c r="K30" s="26"/>
      <c r="L30" s="26"/>
      <c r="M30" s="26"/>
      <c r="N30" s="30"/>
      <c r="O30" s="25"/>
      <c r="P30" s="25"/>
      <c r="Q30" s="26"/>
      <c r="R30" s="26"/>
      <c r="S30" s="26"/>
      <c r="T30" s="30"/>
      <c r="U30" s="25"/>
      <c r="V30" s="25"/>
      <c r="W30" s="31"/>
      <c r="X30" s="26"/>
      <c r="Y30" s="26"/>
      <c r="Z30" s="30"/>
      <c r="AA30" s="25"/>
      <c r="AB30" s="25"/>
      <c r="AC30" s="26"/>
      <c r="AD30" s="26"/>
      <c r="AE30" s="26"/>
    </row>
    <row r="31" spans="1:34" s="11" customFormat="1" ht="43.35" customHeight="1">
      <c r="A31" s="162" t="s">
        <v>14</v>
      </c>
      <c r="B31" s="163"/>
      <c r="C31" s="164">
        <f>SUM(G5:G30)</f>
        <v>0</v>
      </c>
      <c r="D31" s="165"/>
      <c r="E31" s="165"/>
      <c r="F31" s="165"/>
      <c r="G31" s="166"/>
      <c r="H31" s="10"/>
      <c r="I31" s="164">
        <f>SUM(M5:M30)</f>
        <v>0</v>
      </c>
      <c r="J31" s="165"/>
      <c r="K31" s="165"/>
      <c r="L31" s="165"/>
      <c r="M31" s="166"/>
      <c r="N31" s="10" t="s">
        <v>15</v>
      </c>
      <c r="O31" s="164">
        <f>SUM(S5:S30)</f>
        <v>0</v>
      </c>
      <c r="P31" s="165"/>
      <c r="Q31" s="165"/>
      <c r="R31" s="165"/>
      <c r="S31" s="166"/>
      <c r="T31" s="10" t="s">
        <v>15</v>
      </c>
      <c r="U31" s="164">
        <f>SUM(Y5:Y30)</f>
        <v>0</v>
      </c>
      <c r="V31" s="165"/>
      <c r="W31" s="165"/>
      <c r="X31" s="165"/>
      <c r="Y31" s="166"/>
      <c r="Z31" s="10" t="s">
        <v>15</v>
      </c>
      <c r="AA31" s="164">
        <f>SUM(AE5:AE30)</f>
        <v>0</v>
      </c>
      <c r="AB31" s="165"/>
      <c r="AC31" s="165"/>
      <c r="AD31" s="165"/>
      <c r="AE31" s="166"/>
      <c r="AF31" s="160">
        <f>AA31+U31+O31+I31+C31</f>
        <v>0</v>
      </c>
      <c r="AG31" s="161"/>
      <c r="AH31" s="161"/>
    </row>
    <row r="32" spans="1:34" s="16" customFormat="1" ht="25.35" customHeight="1">
      <c r="A32" s="126" t="s">
        <v>16</v>
      </c>
      <c r="B32" s="127"/>
      <c r="C32" s="122" t="s">
        <v>17</v>
      </c>
      <c r="D32" s="123"/>
      <c r="E32" s="12"/>
      <c r="F32" s="13"/>
      <c r="G32" s="13"/>
      <c r="H32" s="132"/>
      <c r="I32" s="122" t="s">
        <v>17</v>
      </c>
      <c r="J32" s="123"/>
      <c r="K32" s="12"/>
      <c r="L32" s="13"/>
      <c r="M32" s="13"/>
      <c r="N32" s="132"/>
      <c r="O32" s="122" t="s">
        <v>17</v>
      </c>
      <c r="P32" s="123"/>
      <c r="Q32" s="14"/>
      <c r="R32" s="15"/>
      <c r="S32" s="15"/>
      <c r="T32" s="132"/>
      <c r="U32" s="122" t="s">
        <v>17</v>
      </c>
      <c r="V32" s="123"/>
      <c r="W32" s="14"/>
      <c r="X32" s="15"/>
      <c r="Y32" s="15"/>
      <c r="Z32" s="132"/>
      <c r="AA32" s="122" t="s">
        <v>17</v>
      </c>
      <c r="AB32" s="123"/>
      <c r="AC32" s="14"/>
      <c r="AD32" s="15"/>
      <c r="AE32" s="15"/>
      <c r="AF32" s="124">
        <f>AF31/2/1205</f>
        <v>0</v>
      </c>
      <c r="AG32" s="125"/>
      <c r="AH32" s="125"/>
    </row>
    <row r="33" spans="1:34" s="16" customFormat="1" ht="25.35" customHeight="1">
      <c r="A33" s="128"/>
      <c r="B33" s="129"/>
      <c r="C33" s="122" t="s">
        <v>18</v>
      </c>
      <c r="D33" s="123"/>
      <c r="E33" s="12"/>
      <c r="F33" s="13"/>
      <c r="G33" s="13"/>
      <c r="H33" s="133"/>
      <c r="I33" s="122" t="s">
        <v>18</v>
      </c>
      <c r="J33" s="123"/>
      <c r="K33" s="12"/>
      <c r="L33" s="13"/>
      <c r="M33" s="13"/>
      <c r="N33" s="133"/>
      <c r="O33" s="122" t="s">
        <v>18</v>
      </c>
      <c r="P33" s="123"/>
      <c r="Q33" s="14"/>
      <c r="R33" s="15"/>
      <c r="S33" s="15"/>
      <c r="T33" s="133"/>
      <c r="U33" s="122" t="s">
        <v>18</v>
      </c>
      <c r="V33" s="123"/>
      <c r="W33" s="14"/>
      <c r="X33" s="15"/>
      <c r="Y33" s="15"/>
      <c r="Z33" s="133"/>
      <c r="AA33" s="122" t="s">
        <v>18</v>
      </c>
      <c r="AB33" s="123"/>
      <c r="AC33" s="14"/>
      <c r="AD33" s="15"/>
      <c r="AE33" s="15"/>
      <c r="AF33" s="124"/>
      <c r="AG33" s="125"/>
      <c r="AH33" s="125"/>
    </row>
    <row r="34" spans="1:34" s="16" customFormat="1" ht="25.35" customHeight="1">
      <c r="A34" s="128"/>
      <c r="B34" s="129"/>
      <c r="C34" s="122" t="s">
        <v>19</v>
      </c>
      <c r="D34" s="123"/>
      <c r="E34" s="12"/>
      <c r="F34" s="13"/>
      <c r="G34" s="13"/>
      <c r="H34" s="133"/>
      <c r="I34" s="122" t="s">
        <v>19</v>
      </c>
      <c r="J34" s="123"/>
      <c r="K34" s="12"/>
      <c r="L34" s="13"/>
      <c r="M34" s="13"/>
      <c r="N34" s="133"/>
      <c r="O34" s="122" t="s">
        <v>19</v>
      </c>
      <c r="P34" s="123"/>
      <c r="Q34" s="14"/>
      <c r="R34" s="15"/>
      <c r="S34" s="15"/>
      <c r="T34" s="133"/>
      <c r="U34" s="122" t="s">
        <v>19</v>
      </c>
      <c r="V34" s="123"/>
      <c r="W34" s="14"/>
      <c r="X34" s="15"/>
      <c r="Y34" s="15"/>
      <c r="Z34" s="133"/>
      <c r="AA34" s="122" t="s">
        <v>19</v>
      </c>
      <c r="AB34" s="123"/>
      <c r="AC34" s="14"/>
      <c r="AD34" s="15"/>
      <c r="AE34" s="15"/>
    </row>
    <row r="35" spans="1:34" s="16" customFormat="1" ht="25.35" customHeight="1">
      <c r="A35" s="128"/>
      <c r="B35" s="129"/>
      <c r="C35" s="122" t="s">
        <v>20</v>
      </c>
      <c r="D35" s="123"/>
      <c r="E35" s="12"/>
      <c r="F35" s="13"/>
      <c r="G35" s="13"/>
      <c r="H35" s="133"/>
      <c r="I35" s="122" t="s">
        <v>20</v>
      </c>
      <c r="J35" s="123"/>
      <c r="K35" s="12"/>
      <c r="L35" s="13"/>
      <c r="M35" s="13"/>
      <c r="N35" s="133"/>
      <c r="O35" s="122" t="s">
        <v>20</v>
      </c>
      <c r="P35" s="123"/>
      <c r="Q35" s="14"/>
      <c r="R35" s="15"/>
      <c r="S35" s="15"/>
      <c r="T35" s="133"/>
      <c r="U35" s="122" t="s">
        <v>20</v>
      </c>
      <c r="V35" s="123"/>
      <c r="W35" s="14"/>
      <c r="X35" s="15"/>
      <c r="Y35" s="15"/>
      <c r="Z35" s="133"/>
      <c r="AA35" s="122" t="s">
        <v>20</v>
      </c>
      <c r="AB35" s="123"/>
      <c r="AC35" s="14"/>
      <c r="AD35" s="15"/>
      <c r="AE35" s="15"/>
    </row>
    <row r="36" spans="1:34" s="16" customFormat="1" ht="25.35" customHeight="1">
      <c r="A36" s="128"/>
      <c r="B36" s="129"/>
      <c r="C36" s="122" t="s">
        <v>21</v>
      </c>
      <c r="D36" s="123"/>
      <c r="E36" s="12"/>
      <c r="F36" s="13"/>
      <c r="G36" s="13"/>
      <c r="H36" s="133"/>
      <c r="I36" s="122" t="s">
        <v>21</v>
      </c>
      <c r="J36" s="123"/>
      <c r="K36" s="14"/>
      <c r="L36" s="13"/>
      <c r="M36" s="13"/>
      <c r="N36" s="133"/>
      <c r="O36" s="122" t="s">
        <v>21</v>
      </c>
      <c r="P36" s="123"/>
      <c r="Q36" s="14"/>
      <c r="R36" s="15"/>
      <c r="S36" s="15"/>
      <c r="T36" s="133"/>
      <c r="U36" s="122" t="s">
        <v>21</v>
      </c>
      <c r="V36" s="123"/>
      <c r="W36" s="14"/>
      <c r="X36" s="15"/>
      <c r="Y36" s="15"/>
      <c r="Z36" s="133"/>
      <c r="AA36" s="122" t="s">
        <v>21</v>
      </c>
      <c r="AB36" s="123"/>
      <c r="AC36" s="14"/>
      <c r="AD36" s="15"/>
      <c r="AE36" s="15"/>
    </row>
    <row r="37" spans="1:34" s="16" customFormat="1" ht="30" customHeight="1">
      <c r="A37" s="130"/>
      <c r="B37" s="131"/>
      <c r="C37" s="122" t="s">
        <v>22</v>
      </c>
      <c r="D37" s="123"/>
      <c r="E37" s="17">
        <f>E32*70+E33*75+E34*25+E35*60+E36*45</f>
        <v>0</v>
      </c>
      <c r="F37" s="13"/>
      <c r="G37" s="13"/>
      <c r="H37" s="134"/>
      <c r="I37" s="122" t="s">
        <v>22</v>
      </c>
      <c r="J37" s="123"/>
      <c r="K37" s="17">
        <f>K32*70+K33*75+K34*25+K35*60+K36*45</f>
        <v>0</v>
      </c>
      <c r="L37" s="13"/>
      <c r="M37" s="13"/>
      <c r="N37" s="134"/>
      <c r="O37" s="122" t="s">
        <v>22</v>
      </c>
      <c r="P37" s="123"/>
      <c r="Q37" s="17">
        <f>Q32*70+Q33*75+Q34*25+Q35*150+Q36*45</f>
        <v>0</v>
      </c>
      <c r="R37" s="13"/>
      <c r="S37" s="13"/>
      <c r="T37" s="134"/>
      <c r="U37" s="122" t="s">
        <v>22</v>
      </c>
      <c r="V37" s="123"/>
      <c r="W37" s="17">
        <f>W32*70+W33*75+W34*25+W35*60+W36*45</f>
        <v>0</v>
      </c>
      <c r="X37" s="13"/>
      <c r="Y37" s="13"/>
      <c r="Z37" s="134"/>
      <c r="AA37" s="122" t="s">
        <v>22</v>
      </c>
      <c r="AB37" s="123"/>
      <c r="AC37" s="17">
        <f>AC32*70+AC33*75+AC34*25+AC35*60+AC36*45</f>
        <v>0</v>
      </c>
      <c r="AD37" s="13"/>
      <c r="AE37" s="13"/>
    </row>
    <row r="38" spans="1:34" s="16" customFormat="1" ht="47.25" customHeight="1">
      <c r="A38" s="120" t="s">
        <v>23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</row>
    <row r="39" spans="1:34" s="19" customFormat="1" ht="30" customHeight="1">
      <c r="A39" s="121" t="s">
        <v>24</v>
      </c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8"/>
      <c r="AE39" s="18"/>
    </row>
    <row r="40" spans="1:34" ht="30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20"/>
      <c r="R40" s="18"/>
      <c r="S40" s="18"/>
      <c r="T40" s="18"/>
      <c r="U40" s="18"/>
      <c r="V40" s="18"/>
      <c r="W40" s="20"/>
      <c r="X40" s="18"/>
      <c r="Y40" s="18"/>
      <c r="Z40" s="18"/>
      <c r="AA40" s="18"/>
      <c r="AB40" s="18"/>
      <c r="AC40" s="20"/>
      <c r="AD40" s="18"/>
      <c r="AE40" s="18"/>
    </row>
    <row r="41" spans="1:34" ht="30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20"/>
      <c r="R41" s="18"/>
      <c r="S41" s="18"/>
      <c r="T41" s="18"/>
      <c r="U41" s="18"/>
      <c r="V41" s="18"/>
      <c r="W41" s="20"/>
      <c r="X41" s="18"/>
      <c r="Y41" s="18"/>
      <c r="Z41" s="18"/>
      <c r="AA41" s="18"/>
      <c r="AB41" s="18"/>
      <c r="AC41" s="20"/>
      <c r="AD41" s="18"/>
      <c r="AE41" s="18"/>
    </row>
    <row r="42" spans="1:34" ht="30" customHeight="1"/>
    <row r="43" spans="1:34" ht="30" customHeight="1"/>
    <row r="44" spans="1:34" ht="30" customHeight="1"/>
  </sheetData>
  <mergeCells count="113">
    <mergeCell ref="A38:AE38"/>
    <mergeCell ref="A39:AC39"/>
    <mergeCell ref="C36:D36"/>
    <mergeCell ref="I36:J36"/>
    <mergeCell ref="O36:P36"/>
    <mergeCell ref="U36:V36"/>
    <mergeCell ref="AA36:AB36"/>
    <mergeCell ref="C37:D37"/>
    <mergeCell ref="I37:J37"/>
    <mergeCell ref="O37:P37"/>
    <mergeCell ref="U37:V37"/>
    <mergeCell ref="AA37:AB37"/>
    <mergeCell ref="I34:J34"/>
    <mergeCell ref="O34:P34"/>
    <mergeCell ref="U34:V34"/>
    <mergeCell ref="AA34:AB34"/>
    <mergeCell ref="C35:D35"/>
    <mergeCell ref="I35:J35"/>
    <mergeCell ref="O35:P35"/>
    <mergeCell ref="U35:V35"/>
    <mergeCell ref="AA35:AB35"/>
    <mergeCell ref="AA32:AB32"/>
    <mergeCell ref="AF32:AH33"/>
    <mergeCell ref="C33:D33"/>
    <mergeCell ref="I33:J33"/>
    <mergeCell ref="O33:P33"/>
    <mergeCell ref="U33:V33"/>
    <mergeCell ref="AA33:AB33"/>
    <mergeCell ref="AF31:AH31"/>
    <mergeCell ref="A32:B37"/>
    <mergeCell ref="C32:D32"/>
    <mergeCell ref="H32:H37"/>
    <mergeCell ref="I32:J32"/>
    <mergeCell ref="N32:N37"/>
    <mergeCell ref="O32:P32"/>
    <mergeCell ref="T32:T37"/>
    <mergeCell ref="U32:V32"/>
    <mergeCell ref="Z32:Z37"/>
    <mergeCell ref="A31:B31"/>
    <mergeCell ref="C31:G31"/>
    <mergeCell ref="I31:M31"/>
    <mergeCell ref="O31:S31"/>
    <mergeCell ref="U31:Y31"/>
    <mergeCell ref="AA31:AE31"/>
    <mergeCell ref="C34:D34"/>
    <mergeCell ref="A25:A29"/>
    <mergeCell ref="B25:B29"/>
    <mergeCell ref="H25:H29"/>
    <mergeCell ref="N25:N29"/>
    <mergeCell ref="T25:T29"/>
    <mergeCell ref="Z25:Z29"/>
    <mergeCell ref="A23:A24"/>
    <mergeCell ref="B23:B24"/>
    <mergeCell ref="H23:H24"/>
    <mergeCell ref="N23:N24"/>
    <mergeCell ref="T23:T24"/>
    <mergeCell ref="Z23:Z24"/>
    <mergeCell ref="A17:A22"/>
    <mergeCell ref="B17:B22"/>
    <mergeCell ref="H17:H22"/>
    <mergeCell ref="N17:N22"/>
    <mergeCell ref="T17:T22"/>
    <mergeCell ref="Z17:Z22"/>
    <mergeCell ref="AD5:AD6"/>
    <mergeCell ref="AE5:AE6"/>
    <mergeCell ref="A7:A16"/>
    <mergeCell ref="B7:B16"/>
    <mergeCell ref="H7:H16"/>
    <mergeCell ref="N7:N16"/>
    <mergeCell ref="T7:T16"/>
    <mergeCell ref="Z7:Z16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4:B4"/>
    <mergeCell ref="A5:A6"/>
    <mergeCell ref="B5:B6"/>
    <mergeCell ref="C5:C6"/>
    <mergeCell ref="D5:D6"/>
    <mergeCell ref="E5:E6"/>
    <mergeCell ref="A3:B3"/>
    <mergeCell ref="C3:E3"/>
    <mergeCell ref="I3:K3"/>
    <mergeCell ref="O3:Q3"/>
    <mergeCell ref="U3:W3"/>
    <mergeCell ref="AA3:AC3"/>
    <mergeCell ref="A1:AE1"/>
    <mergeCell ref="B2:G2"/>
    <mergeCell ref="H2:M2"/>
    <mergeCell ref="N2:S2"/>
    <mergeCell ref="T2:Y2"/>
    <mergeCell ref="Z2:AE2"/>
  </mergeCells>
  <phoneticPr fontId="4" type="noConversion"/>
  <printOptions horizontalCentered="1" verticalCentered="1"/>
  <pageMargins left="0" right="0" top="0" bottom="0" header="0.23622047244094491" footer="0"/>
  <pageSetup paperSize="9" scale="2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3</vt:i4>
      </vt:variant>
    </vt:vector>
  </HeadingPairs>
  <TitlesOfParts>
    <vt:vector size="7" baseType="lpstr">
      <vt:lpstr>人數</vt:lpstr>
      <vt:lpstr>1週</vt:lpstr>
      <vt:lpstr>1素週</vt:lpstr>
      <vt:lpstr>2</vt:lpstr>
      <vt:lpstr>'1素週'!Print_Area</vt:lpstr>
      <vt:lpstr>'1週'!Print_Area</vt:lpstr>
      <vt:lpstr>'2'!Print_Area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zhipeng A</dc:creator>
  <cp:lastModifiedBy>User</cp:lastModifiedBy>
  <cp:lastPrinted>2022-08-25T06:06:22Z</cp:lastPrinted>
  <dcterms:created xsi:type="dcterms:W3CDTF">2022-08-10T09:48:45Z</dcterms:created>
  <dcterms:modified xsi:type="dcterms:W3CDTF">2022-08-26T02:49:29Z</dcterms:modified>
</cp:coreProperties>
</file>