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我的雲端硬碟\學校午餐\食譜\110-2確認菜單\"/>
    </mc:Choice>
  </mc:AlternateContent>
  <xr:revisionPtr revIDLastSave="0" documentId="13_ncr:1_{38F39FCA-4D0E-4651-9A30-27939F97F7E3}" xr6:coauthVersionLast="36" xr6:coauthVersionMax="36" xr10:uidLastSave="{00000000-0000-0000-0000-000000000000}"/>
  <bookViews>
    <workbookView xWindow="-105" yWindow="-105" windowWidth="23250" windowHeight="12570" tabRatio="727" firstSheet="2" activeTab="2" xr2:uid="{00000000-000D-0000-FFFF-FFFF00000000}"/>
  </bookViews>
  <sheets>
    <sheet name="17-週" sheetId="51" state="hidden" r:id="rId1"/>
    <sheet name="18-週" sheetId="55" state="hidden" r:id="rId2"/>
    <sheet name="20-週" sheetId="64" r:id="rId3"/>
    <sheet name="20-素週" sheetId="65" r:id="rId4"/>
    <sheet name="21" sheetId="62" state="hidden" r:id="rId5"/>
    <sheet name="18-素週" sheetId="56" state="hidden" r:id="rId6"/>
    <sheet name="17-素週" sheetId="52" state="hidden" r:id="rId7"/>
  </sheets>
  <definedNames>
    <definedName name="_xlnm.Print_Area" localSheetId="6">'17-素週'!$A$1:$AE$39</definedName>
    <definedName name="_xlnm.Print_Area" localSheetId="0">'17-週'!$A$1:$AE$39</definedName>
    <definedName name="_xlnm.Print_Area" localSheetId="5">'18-素週'!$A$1:$AE$40</definedName>
    <definedName name="_xlnm.Print_Area" localSheetId="1">'18-週'!$A$1:$AE$40</definedName>
    <definedName name="_xlnm.Print_Area" localSheetId="3">'20-素週'!$A$1:$AE$39</definedName>
    <definedName name="_xlnm.Print_Area" localSheetId="2">'20-週'!$A$1:$AE$40</definedName>
    <definedName name="_xlnm.Print_Area" localSheetId="4">'21'!$A$1:$AE$40</definedName>
  </definedNames>
  <calcPr calcId="191029"/>
</workbook>
</file>

<file path=xl/calcChain.xml><?xml version="1.0" encoding="utf-8"?>
<calcChain xmlns="http://schemas.openxmlformats.org/spreadsheetml/2006/main">
  <c r="AC37" i="65" l="1"/>
  <c r="W37" i="65"/>
  <c r="Q37" i="65"/>
  <c r="K37" i="65"/>
  <c r="E37" i="65"/>
  <c r="AC38" i="64"/>
  <c r="G26" i="65" l="1"/>
  <c r="AE19" i="65"/>
  <c r="Y17" i="65"/>
  <c r="Y10" i="65"/>
  <c r="S10" i="65"/>
  <c r="M10" i="65"/>
  <c r="AE8" i="65"/>
  <c r="S8" i="65"/>
  <c r="M8" i="65"/>
  <c r="S7" i="65"/>
  <c r="G7" i="65"/>
  <c r="I3" i="65"/>
  <c r="O3" i="65" s="1"/>
  <c r="U3" i="65" s="1"/>
  <c r="AA3" i="65" s="1"/>
  <c r="H2" i="65"/>
  <c r="N2" i="65" s="1"/>
  <c r="T2" i="65" s="1"/>
  <c r="Z2" i="65" s="1"/>
  <c r="W38" i="64"/>
  <c r="Q38" i="64"/>
  <c r="K38" i="64"/>
  <c r="E38" i="64"/>
  <c r="Y31" i="64"/>
  <c r="M31" i="64"/>
  <c r="M30" i="64"/>
  <c r="M29" i="64"/>
  <c r="M28" i="64"/>
  <c r="S27" i="64"/>
  <c r="M27" i="64"/>
  <c r="AE26" i="64"/>
  <c r="AF33" i="64" s="1"/>
  <c r="M26" i="64"/>
  <c r="M25" i="64"/>
  <c r="G24" i="64"/>
  <c r="G20" i="64"/>
  <c r="Y15" i="64"/>
  <c r="Y14" i="64"/>
  <c r="Y12" i="64"/>
  <c r="S9" i="64"/>
  <c r="S8" i="64"/>
  <c r="M8" i="64"/>
  <c r="S7" i="64"/>
  <c r="I3" i="64"/>
  <c r="O3" i="64" s="1"/>
  <c r="U3" i="64" s="1"/>
  <c r="AA3" i="64" s="1"/>
  <c r="H2" i="64"/>
  <c r="N2" i="64" s="1"/>
  <c r="T2" i="64" s="1"/>
  <c r="Z2" i="64" s="1"/>
  <c r="AF32" i="65" l="1"/>
  <c r="AC38" i="62" l="1"/>
  <c r="W38" i="62"/>
  <c r="Q38" i="62"/>
  <c r="K38" i="62"/>
  <c r="E38" i="62"/>
  <c r="AA32" i="62"/>
  <c r="U32" i="62"/>
  <c r="O32" i="62"/>
  <c r="I32" i="62"/>
  <c r="C32" i="62"/>
  <c r="I3" i="62"/>
  <c r="O3" i="62" s="1"/>
  <c r="U3" i="62" s="1"/>
  <c r="AA3" i="62" s="1"/>
  <c r="H2" i="62"/>
  <c r="N2" i="62" s="1"/>
  <c r="T2" i="62" s="1"/>
  <c r="Z2" i="62" s="1"/>
  <c r="AC38" i="56"/>
  <c r="W38" i="56"/>
  <c r="Q38" i="56"/>
  <c r="K38" i="56"/>
  <c r="E38" i="56"/>
  <c r="M31" i="56"/>
  <c r="G27" i="56"/>
  <c r="Y26" i="56"/>
  <c r="S19" i="56"/>
  <c r="M18" i="56"/>
  <c r="G18" i="56"/>
  <c r="Y17" i="56"/>
  <c r="M11" i="56"/>
  <c r="I32" i="56" s="1"/>
  <c r="AE10" i="56"/>
  <c r="S10" i="56"/>
  <c r="O32" i="56" s="1"/>
  <c r="AE9" i="56"/>
  <c r="AA32" i="56" s="1"/>
  <c r="Y7" i="56"/>
  <c r="U32" i="56" s="1"/>
  <c r="G7" i="56"/>
  <c r="C32" i="56" s="1"/>
  <c r="I3" i="56"/>
  <c r="O3" i="56" s="1"/>
  <c r="U3" i="56" s="1"/>
  <c r="AA3" i="56" s="1"/>
  <c r="H2" i="56"/>
  <c r="N2" i="56" s="1"/>
  <c r="T2" i="56" s="1"/>
  <c r="Z2" i="56" s="1"/>
  <c r="AC38" i="55"/>
  <c r="W38" i="55"/>
  <c r="Q38" i="55"/>
  <c r="K38" i="55"/>
  <c r="E38" i="55"/>
  <c r="Y31" i="55"/>
  <c r="U32" i="55" s="1"/>
  <c r="M31" i="55"/>
  <c r="G30" i="55"/>
  <c r="AE28" i="55"/>
  <c r="AA32" i="55" s="1"/>
  <c r="M27" i="55"/>
  <c r="G21" i="55"/>
  <c r="M20" i="55"/>
  <c r="G20" i="55"/>
  <c r="M19" i="55"/>
  <c r="G19" i="55"/>
  <c r="M18" i="55"/>
  <c r="G18" i="55"/>
  <c r="M17" i="55"/>
  <c r="G17" i="55"/>
  <c r="M12" i="55"/>
  <c r="S11" i="55"/>
  <c r="O32" i="55" s="1"/>
  <c r="AE8" i="55"/>
  <c r="I3" i="55"/>
  <c r="O3" i="55" s="1"/>
  <c r="U3" i="55" s="1"/>
  <c r="AA3" i="55" s="1"/>
  <c r="H2" i="55"/>
  <c r="N2" i="55" s="1"/>
  <c r="T2" i="55" s="1"/>
  <c r="Z2" i="55" s="1"/>
  <c r="AF32" i="62" l="1"/>
  <c r="AF33" i="62" s="1"/>
  <c r="I32" i="55"/>
  <c r="AF32" i="55" s="1"/>
  <c r="AF33" i="55" s="1"/>
  <c r="C32" i="55"/>
  <c r="AF32" i="56"/>
  <c r="AF33" i="56" s="1"/>
  <c r="AC37" i="52" l="1"/>
  <c r="W37" i="52"/>
  <c r="Q37" i="52"/>
  <c r="K37" i="52"/>
  <c r="E37" i="52"/>
  <c r="AA31" i="52"/>
  <c r="I31" i="52"/>
  <c r="C31" i="52"/>
  <c r="Y25" i="52"/>
  <c r="Y18" i="52"/>
  <c r="S18" i="52"/>
  <c r="S8" i="52"/>
  <c r="Y7" i="52"/>
  <c r="U31" i="52" s="1"/>
  <c r="S7" i="52"/>
  <c r="O31" i="52" s="1"/>
  <c r="I3" i="52"/>
  <c r="O3" i="52" s="1"/>
  <c r="U3" i="52" s="1"/>
  <c r="AA3" i="52" s="1"/>
  <c r="H2" i="52"/>
  <c r="N2" i="52" s="1"/>
  <c r="T2" i="52" s="1"/>
  <c r="Z2" i="52" s="1"/>
  <c r="AC37" i="51"/>
  <c r="W37" i="51"/>
  <c r="Q37" i="51"/>
  <c r="K37" i="51"/>
  <c r="E37" i="51"/>
  <c r="AA31" i="51"/>
  <c r="I31" i="51"/>
  <c r="C31" i="51"/>
  <c r="Y30" i="51"/>
  <c r="Y29" i="51"/>
  <c r="S27" i="51"/>
  <c r="Y26" i="51"/>
  <c r="S21" i="51"/>
  <c r="Y15" i="51"/>
  <c r="Y10" i="51"/>
  <c r="S10" i="51"/>
  <c r="Y9" i="51"/>
  <c r="S8" i="51"/>
  <c r="S7" i="51"/>
  <c r="I3" i="51"/>
  <c r="O3" i="51" s="1"/>
  <c r="U3" i="51" s="1"/>
  <c r="AA3" i="51" s="1"/>
  <c r="H2" i="51"/>
  <c r="N2" i="51" s="1"/>
  <c r="T2" i="51" s="1"/>
  <c r="Z2" i="51" s="1"/>
  <c r="O31" i="51" l="1"/>
  <c r="U31" i="51"/>
  <c r="AF31" i="51" s="1"/>
  <c r="AF32" i="51" s="1"/>
  <c r="AF31" i="52"/>
  <c r="AF32" i="5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Q22" authorId="0" shapeId="0" xr:uid="{00000000-0006-0000-0000-000001000000}">
      <text>
        <r>
          <rPr>
            <b/>
            <sz val="24"/>
            <color indexed="81"/>
            <rFont val="Tahoma"/>
            <family val="2"/>
          </rPr>
          <t>User:</t>
        </r>
        <r>
          <rPr>
            <sz val="24"/>
            <color indexed="81"/>
            <rFont val="Tahoma"/>
            <family val="2"/>
          </rPr>
          <t xml:space="preserve">
9K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22" authorId="0" shapeId="0" xr:uid="{00000000-0006-0000-0100-000001000000}">
      <text>
        <r>
          <rPr>
            <b/>
            <sz val="24"/>
            <color indexed="81"/>
            <rFont val="Tahoma"/>
            <family val="2"/>
          </rPr>
          <t>User:</t>
        </r>
        <r>
          <rPr>
            <sz val="24"/>
            <color indexed="81"/>
            <rFont val="Tahoma"/>
            <family val="2"/>
          </rPr>
          <t xml:space="preserve">
9K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22" authorId="0" shapeId="0" xr:uid="{00000000-0006-0000-0400-000001000000}">
      <text>
        <r>
          <rPr>
            <b/>
            <sz val="24"/>
            <color indexed="81"/>
            <rFont val="Tahoma"/>
            <family val="2"/>
          </rPr>
          <t>User:</t>
        </r>
        <r>
          <rPr>
            <sz val="24"/>
            <color indexed="81"/>
            <rFont val="Tahoma"/>
            <family val="2"/>
          </rPr>
          <t xml:space="preserve">
9K</t>
        </r>
      </text>
    </comment>
  </commentList>
</comments>
</file>

<file path=xl/sharedStrings.xml><?xml version="1.0" encoding="utf-8"?>
<sst xmlns="http://schemas.openxmlformats.org/spreadsheetml/2006/main" count="1453" uniqueCount="334">
  <si>
    <t>青菜</t>
  </si>
  <si>
    <t>有機蔬菜</t>
  </si>
  <si>
    <t>水果</t>
    <phoneticPr fontId="1" type="noConversion"/>
  </si>
  <si>
    <t>產銷履歷蔬菜</t>
  </si>
  <si>
    <t>香菇肉燥</t>
    <phoneticPr fontId="1" type="noConversion"/>
  </si>
  <si>
    <t>洋芋燉肉</t>
    <phoneticPr fontId="1" type="noConversion"/>
  </si>
  <si>
    <t>黃金玉米</t>
    <phoneticPr fontId="1" type="noConversion"/>
  </si>
  <si>
    <t>薏仁排骨湯</t>
    <phoneticPr fontId="1" type="noConversion"/>
  </si>
  <si>
    <t>菜別</t>
  </si>
  <si>
    <t>用餐人數</t>
    <phoneticPr fontId="2" type="noConversion"/>
  </si>
  <si>
    <t>食材</t>
    <phoneticPr fontId="2" type="noConversion"/>
  </si>
  <si>
    <t>供應商</t>
    <phoneticPr fontId="2" type="noConversion"/>
  </si>
  <si>
    <t>數量(公斤)</t>
    <phoneticPr fontId="2" type="noConversion"/>
  </si>
  <si>
    <t>單價</t>
    <phoneticPr fontId="2" type="noConversion"/>
  </si>
  <si>
    <t>合計</t>
    <phoneticPr fontId="2" type="noConversion"/>
  </si>
  <si>
    <t>主食</t>
    <phoneticPr fontId="2" type="noConversion"/>
  </si>
  <si>
    <t>水果</t>
  </si>
  <si>
    <t>合計:</t>
    <phoneticPr fontId="2" type="noConversion"/>
  </si>
  <si>
    <t>計:</t>
    <phoneticPr fontId="2" type="noConversion"/>
  </si>
  <si>
    <t>營
養
成
分
分
析</t>
    <phoneticPr fontId="4" type="noConversion"/>
  </si>
  <si>
    <t>全穀雜糧類(份)</t>
    <phoneticPr fontId="4" type="noConversion"/>
  </si>
  <si>
    <t>豆魚蛋肉類(份)</t>
    <phoneticPr fontId="4" type="noConversion"/>
  </si>
  <si>
    <t>蔬菜類(份)</t>
    <phoneticPr fontId="4" type="noConversion"/>
  </si>
  <si>
    <t>水果類(份)</t>
    <phoneticPr fontId="4" type="noConversion"/>
  </si>
  <si>
    <t>油脂與堅果種子類(份)</t>
    <phoneticPr fontId="4" type="noConversion"/>
  </si>
  <si>
    <t>熱量(仟卡)</t>
    <phoneticPr fontId="4" type="noConversion"/>
  </si>
  <si>
    <t>※食材來源一律採用國產豬肉、牛肉</t>
    <phoneticPr fontId="1" type="noConversion"/>
  </si>
  <si>
    <t>營養師:                    午餐秘書:                    主任:                      校長:</t>
    <phoneticPr fontId="2" type="noConversion"/>
  </si>
  <si>
    <t>糙米飯</t>
    <phoneticPr fontId="1" type="noConversion"/>
  </si>
  <si>
    <t>統隆企業有限公司</t>
  </si>
  <si>
    <t>紅蘿蔔(QRC)</t>
  </si>
  <si>
    <t>林太郎</t>
  </si>
  <si>
    <t>10 KG</t>
  </si>
  <si>
    <t>永軒公司</t>
  </si>
  <si>
    <t>馬鈴薯(去皮)+(QRC)</t>
  </si>
  <si>
    <t>陳俊彰</t>
  </si>
  <si>
    <t>洋蔥(QRC)+</t>
  </si>
  <si>
    <t>18 KG</t>
  </si>
  <si>
    <t>大白菜(QRC)+</t>
  </si>
  <si>
    <t>乾蝦仁</t>
  </si>
  <si>
    <t>正興行</t>
  </si>
  <si>
    <t>1 KG</t>
  </si>
  <si>
    <t>金針菇(QRC)</t>
  </si>
  <si>
    <t>王政傑</t>
  </si>
  <si>
    <t>15 KG</t>
  </si>
  <si>
    <t>乾香菇絲</t>
  </si>
  <si>
    <t>薑絲</t>
  </si>
  <si>
    <t>安平蔥蒜行</t>
  </si>
  <si>
    <t>1.5 KG</t>
  </si>
  <si>
    <t>台糖(25K)</t>
  </si>
  <si>
    <t>元榮有限公司</t>
  </si>
  <si>
    <t>2 包</t>
  </si>
  <si>
    <t>和總雜糧行</t>
  </si>
  <si>
    <t>瘦夾心肉丁</t>
    <phoneticPr fontId="1" type="noConversion"/>
  </si>
  <si>
    <t>茄子(QRC)</t>
    <phoneticPr fontId="1" type="noConversion"/>
  </si>
  <si>
    <t>瘦夾心肉絲</t>
    <phoneticPr fontId="1" type="noConversion"/>
  </si>
  <si>
    <t>御圃</t>
  </si>
  <si>
    <t>津悅</t>
    <phoneticPr fontId="1" type="noConversion"/>
  </si>
  <si>
    <t>百頁豆腐(切24丁)(非基改)</t>
    <phoneticPr fontId="1" type="noConversion"/>
  </si>
  <si>
    <t>蔥</t>
  </si>
  <si>
    <t>明華菓菜行</t>
  </si>
  <si>
    <t>2 KG</t>
  </si>
  <si>
    <t>薑片</t>
  </si>
  <si>
    <t>絞紅蔥頭</t>
  </si>
  <si>
    <t>0.6 KG</t>
  </si>
  <si>
    <t>超秦</t>
  </si>
  <si>
    <t>佛心素食材料行</t>
  </si>
  <si>
    <t>東寶食品有限公司</t>
  </si>
  <si>
    <t>80 KG</t>
  </si>
  <si>
    <t>紅辣椒</t>
  </si>
  <si>
    <t>0.3 KG</t>
  </si>
  <si>
    <t>30 KG</t>
  </si>
  <si>
    <t>25 KG</t>
  </si>
  <si>
    <t>絞蒜頭</t>
  </si>
  <si>
    <t>20 KG</t>
  </si>
  <si>
    <t>高麗菜(QRC)+</t>
  </si>
  <si>
    <t>100 KG</t>
  </si>
  <si>
    <t>圓福農場</t>
  </si>
  <si>
    <t>3 KG</t>
  </si>
  <si>
    <t>雅勝</t>
  </si>
  <si>
    <t>60 KG</t>
  </si>
  <si>
    <t>東杰蛋品有限公司</t>
  </si>
  <si>
    <t>木耳絲(QRC)</t>
  </si>
  <si>
    <t>12 KG</t>
  </si>
  <si>
    <t>45 KG</t>
  </si>
  <si>
    <t>中港興食品有限公司</t>
  </si>
  <si>
    <t>20 包</t>
  </si>
  <si>
    <t>大薏仁</t>
  </si>
  <si>
    <t>6 KG</t>
  </si>
  <si>
    <t>枸杞(0.6K)</t>
  </si>
  <si>
    <t>5 KG</t>
  </si>
  <si>
    <t>小薏仁</t>
  </si>
  <si>
    <t>70 KG</t>
  </si>
  <si>
    <t>品碩豐食品行</t>
  </si>
  <si>
    <t>嘉一香</t>
  </si>
  <si>
    <t>9 KG</t>
  </si>
  <si>
    <t>主菜</t>
    <phoneticPr fontId="1" type="noConversion"/>
  </si>
  <si>
    <t>副菜</t>
    <phoneticPr fontId="1" type="noConversion"/>
  </si>
  <si>
    <t>青菜</t>
    <phoneticPr fontId="1" type="noConversion"/>
  </si>
  <si>
    <t>湯品</t>
    <phoneticPr fontId="1" type="noConversion"/>
  </si>
  <si>
    <t>洗選蛋</t>
    <phoneticPr fontId="1" type="noConversion"/>
  </si>
  <si>
    <t>牛蕃茄(QRC)</t>
    <phoneticPr fontId="1" type="noConversion"/>
  </si>
  <si>
    <t>龍骨丁(CAS)</t>
    <phoneticPr fontId="1" type="noConversion"/>
  </si>
  <si>
    <t>瘦夾心肉片</t>
    <phoneticPr fontId="1" type="noConversion"/>
  </si>
  <si>
    <t>瘦夾心肉(絞)</t>
    <phoneticPr fontId="1" type="noConversion"/>
  </si>
  <si>
    <t>板豆腐(非基改)</t>
    <phoneticPr fontId="1" type="noConversion"/>
  </si>
  <si>
    <t>毛豆仁(CAS)(1K)</t>
    <phoneticPr fontId="1" type="noConversion"/>
  </si>
  <si>
    <t>大骨(切)</t>
    <phoneticPr fontId="1" type="noConversion"/>
  </si>
  <si>
    <t>春之谷</t>
    <phoneticPr fontId="1" type="noConversion"/>
  </si>
  <si>
    <t>骨腿丁(CAS)</t>
    <phoneticPr fontId="1" type="noConversion"/>
  </si>
  <si>
    <t>雞丁(CAS)</t>
    <phoneticPr fontId="1" type="noConversion"/>
  </si>
  <si>
    <t>小黃瓜(QRC)</t>
    <phoneticPr fontId="1" type="noConversion"/>
  </si>
  <si>
    <t>金針菇(QRC)</t>
    <phoneticPr fontId="1" type="noConversion"/>
  </si>
  <si>
    <t>王政傑</t>
    <phoneticPr fontId="1" type="noConversion"/>
  </si>
  <si>
    <t>冬瓜(青皮)(QRC)</t>
    <phoneticPr fontId="1" type="noConversion"/>
  </si>
  <si>
    <t>林加彬</t>
    <phoneticPr fontId="1" type="noConversion"/>
  </si>
  <si>
    <t>冬瓜薏仁湯</t>
    <phoneticPr fontId="1" type="noConversion"/>
  </si>
  <si>
    <t>薑末</t>
    <phoneticPr fontId="1" type="noConversion"/>
  </si>
  <si>
    <t>佛心</t>
    <phoneticPr fontId="1" type="noConversion"/>
  </si>
  <si>
    <t>鴻喜菇(150g)(有機)</t>
    <phoneticPr fontId="1" type="noConversion"/>
  </si>
  <si>
    <t>王樹堂</t>
    <phoneticPr fontId="1" type="noConversion"/>
  </si>
  <si>
    <t>素火腿(1K)</t>
    <phoneticPr fontId="1" type="noConversion"/>
  </si>
  <si>
    <t>油豆腐丁(非基改)</t>
    <phoneticPr fontId="1" type="noConversion"/>
  </si>
  <si>
    <t>津悅食品有限公司</t>
    <phoneticPr fontId="1" type="noConversion"/>
  </si>
  <si>
    <t>有機青江菜</t>
    <phoneticPr fontId="1" type="noConversion"/>
  </si>
  <si>
    <t>有機山菠菜</t>
    <phoneticPr fontId="1" type="noConversion"/>
  </si>
  <si>
    <t>素羊肉(香菇頭)(600g)</t>
    <phoneticPr fontId="1" type="noConversion"/>
  </si>
  <si>
    <t>陳俊彰</t>
    <phoneticPr fontId="1" type="noConversion"/>
  </si>
  <si>
    <t>和總雜糧行</t>
    <phoneticPr fontId="1" type="noConversion"/>
  </si>
  <si>
    <t>日陞食品有限公司</t>
  </si>
  <si>
    <t>煮花生</t>
  </si>
  <si>
    <t>22 KG</t>
  </si>
  <si>
    <t>恆春大和合作社</t>
  </si>
  <si>
    <t>65 KG</t>
  </si>
  <si>
    <t>1 包</t>
  </si>
  <si>
    <t>3 桶</t>
  </si>
  <si>
    <t>富士鮮品股份有限公司</t>
  </si>
  <si>
    <t>津悅食品有限公司</t>
  </si>
  <si>
    <t>義賢果菜生產合作社</t>
  </si>
  <si>
    <t>8 KG</t>
  </si>
  <si>
    <t>玉米條(切薄)(QRC)</t>
  </si>
  <si>
    <t>楊謝金環</t>
  </si>
  <si>
    <t>105 KG</t>
  </si>
  <si>
    <t>源鴻億食品有限公司</t>
  </si>
  <si>
    <t>十全特好股份有限公司</t>
  </si>
  <si>
    <t>5 包</t>
  </si>
  <si>
    <t>24 KG</t>
  </si>
  <si>
    <t>杏鮑菇頭(QRC)</t>
    <phoneticPr fontId="1" type="noConversion"/>
  </si>
  <si>
    <t>綠豆</t>
  </si>
  <si>
    <t>玉米粒(CAS)</t>
    <phoneticPr fontId="1" type="noConversion"/>
  </si>
  <si>
    <t>蕃茄醬&lt;可果美&gt;(3330g)</t>
    <phoneticPr fontId="1" type="noConversion"/>
  </si>
  <si>
    <t>青椒(QRC)</t>
    <phoneticPr fontId="1" type="noConversion"/>
  </si>
  <si>
    <t>廖文經-大發農場</t>
    <phoneticPr fontId="1" type="noConversion"/>
  </si>
  <si>
    <t>絞上肉</t>
    <phoneticPr fontId="1" type="noConversion"/>
  </si>
  <si>
    <t>豆干丁(非基改)</t>
    <phoneticPr fontId="1" type="noConversion"/>
  </si>
  <si>
    <t>培根碎片(3K)(CAS)</t>
    <phoneticPr fontId="1" type="noConversion"/>
  </si>
  <si>
    <t>有機黑葉白菜</t>
    <phoneticPr fontId="1" type="noConversion"/>
  </si>
  <si>
    <t>味噌(9K)</t>
    <phoneticPr fontId="1" type="noConversion"/>
  </si>
  <si>
    <t>正興行</t>
    <phoneticPr fontId="1" type="noConversion"/>
  </si>
  <si>
    <t>素丸子(0.6K)</t>
    <phoneticPr fontId="1" type="noConversion"/>
  </si>
  <si>
    <t>木耳絲(QRC)</t>
    <phoneticPr fontId="1" type="noConversion"/>
  </si>
  <si>
    <t>素肉燥(香菇拌醬)(600g)</t>
    <phoneticPr fontId="1" type="noConversion"/>
  </si>
  <si>
    <t>麵輪(小)</t>
    <phoneticPr fontId="1" type="noConversion"/>
  </si>
  <si>
    <t>紅蘿蔔(QRC)</t>
    <phoneticPr fontId="1" type="noConversion"/>
  </si>
  <si>
    <t>庫存</t>
    <phoneticPr fontId="1" type="noConversion"/>
  </si>
  <si>
    <t>有機小松菜</t>
    <phoneticPr fontId="1" type="noConversion"/>
  </si>
  <si>
    <t>黃瓜什錦</t>
    <phoneticPr fontId="1" type="noConversion"/>
  </si>
  <si>
    <t>黑芝麻飯</t>
    <phoneticPr fontId="1" type="noConversion"/>
  </si>
  <si>
    <t>竹筍湯</t>
    <phoneticPr fontId="1" type="noConversion"/>
  </si>
  <si>
    <t>醬燒雞翅</t>
    <phoneticPr fontId="1" type="noConversion"/>
  </si>
  <si>
    <t>味噌湯</t>
    <phoneticPr fontId="1" type="noConversion"/>
  </si>
  <si>
    <t>銀芽雞肉絲</t>
    <phoneticPr fontId="1" type="noConversion"/>
  </si>
  <si>
    <t>40 KG</t>
  </si>
  <si>
    <t>嘉楠食品工業股份</t>
  </si>
  <si>
    <t>魏琮霖</t>
  </si>
  <si>
    <t>豆干片(非基改)</t>
    <phoneticPr fontId="1" type="noConversion"/>
  </si>
  <si>
    <t>蕃茄醬&lt;可果美&gt;(3330g)</t>
  </si>
  <si>
    <t>2 桶</t>
  </si>
  <si>
    <t>大黃瓜(QRC)</t>
    <phoneticPr fontId="1" type="noConversion"/>
  </si>
  <si>
    <t>竹筍(QRC)</t>
    <phoneticPr fontId="1" type="noConversion"/>
  </si>
  <si>
    <t>木耳朵(小)(QRC)</t>
  </si>
  <si>
    <t>4 KG</t>
  </si>
  <si>
    <t>芹菜(QRC)</t>
    <phoneticPr fontId="1" type="noConversion"/>
  </si>
  <si>
    <t>蠔菇豆包</t>
    <phoneticPr fontId="1" type="noConversion"/>
  </si>
  <si>
    <t>魏琮霖</t>
    <phoneticPr fontId="1" type="noConversion"/>
  </si>
  <si>
    <t>馬鈴薯(去皮)+(QRC)</t>
    <phoneticPr fontId="1" type="noConversion"/>
  </si>
  <si>
    <t>青木瓜(QRC)</t>
    <phoneticPr fontId="1" type="noConversion"/>
  </si>
  <si>
    <t>久彰</t>
    <phoneticPr fontId="1" type="noConversion"/>
  </si>
  <si>
    <t>香蕉</t>
    <phoneticPr fontId="1" type="noConversion"/>
  </si>
  <si>
    <t>黑芝麻</t>
    <phoneticPr fontId="1" type="noConversion"/>
  </si>
  <si>
    <t>吉羊</t>
    <phoneticPr fontId="1" type="noConversion"/>
  </si>
  <si>
    <t>埔豐農場</t>
  </si>
  <si>
    <t>1 罐</t>
  </si>
  <si>
    <t>生香菇(QRC)</t>
  </si>
  <si>
    <t>蔡永溏</t>
  </si>
  <si>
    <t>鄧旭東</t>
  </si>
  <si>
    <t>150 KG</t>
  </si>
  <si>
    <t>豆漿</t>
  </si>
  <si>
    <t>背骨(龍骨)</t>
    <phoneticPr fontId="1" type="noConversion"/>
  </si>
  <si>
    <t>有機小白菜</t>
    <phoneticPr fontId="1" type="noConversion"/>
  </si>
  <si>
    <t>豆漿(原汁)(非基改)(5K)</t>
    <phoneticPr fontId="1" type="noConversion"/>
  </si>
  <si>
    <t>生香菇(QRC)</t>
    <phoneticPr fontId="1" type="noConversion"/>
  </si>
  <si>
    <t>蔡永溏</t>
    <phoneticPr fontId="1" type="noConversion"/>
  </si>
  <si>
    <t>0.5 KG</t>
  </si>
  <si>
    <t>綠豆芽(QRC)</t>
  </si>
  <si>
    <t>佳世福有限公司</t>
  </si>
  <si>
    <t>薄軟豆腐(非基改)</t>
    <phoneticPr fontId="1" type="noConversion"/>
  </si>
  <si>
    <t>清雞絲(CAS)</t>
    <phoneticPr fontId="1" type="noConversion"/>
  </si>
  <si>
    <t>薑片</t>
    <phoneticPr fontId="1" type="noConversion"/>
  </si>
  <si>
    <t>醬燒素雞排</t>
    <phoneticPr fontId="1" type="noConversion"/>
  </si>
  <si>
    <t>粉蒸肉</t>
    <phoneticPr fontId="1" type="noConversion"/>
  </si>
  <si>
    <t>綠豆薏仁湯</t>
    <phoneticPr fontId="1" type="noConversion"/>
  </si>
  <si>
    <t>什錦炒粄條</t>
    <phoneticPr fontId="1" type="noConversion"/>
  </si>
  <si>
    <t>滷雞腿</t>
    <phoneticPr fontId="1" type="noConversion"/>
  </si>
  <si>
    <t>火鍋什錦湯</t>
    <phoneticPr fontId="1" type="noConversion"/>
  </si>
  <si>
    <t>香酥柳葉魚</t>
    <phoneticPr fontId="1" type="noConversion"/>
  </si>
  <si>
    <t>鳳梨苦瓜雞湯</t>
    <phoneticPr fontId="1" type="noConversion"/>
  </si>
  <si>
    <t>玉米條湯</t>
    <phoneticPr fontId="1" type="noConversion"/>
  </si>
  <si>
    <t>木須扁蒲</t>
    <phoneticPr fontId="1" type="noConversion"/>
  </si>
  <si>
    <t>青木瓜湯</t>
    <phoneticPr fontId="1" type="noConversion"/>
  </si>
  <si>
    <t>芙蓉絲瓜羹</t>
    <phoneticPr fontId="1" type="noConversion"/>
  </si>
  <si>
    <t>仙草蜜</t>
    <phoneticPr fontId="1" type="noConversion"/>
  </si>
  <si>
    <t>桃園市蘆竹區南崁國中110學年第二學期學生午餐食譜設計表  第 17 週</t>
    <phoneticPr fontId="2" type="noConversion"/>
  </si>
  <si>
    <t>蒸肉粉(五香)&lt;飛馬&gt;(600g)</t>
  </si>
  <si>
    <t>粄條*</t>
  </si>
  <si>
    <t>28 KG</t>
  </si>
  <si>
    <t>茄汁什錦</t>
  </si>
  <si>
    <t>豆皮卷(非基改)&lt;久代&gt;</t>
  </si>
  <si>
    <t>久代</t>
  </si>
  <si>
    <t>1.8 KG</t>
  </si>
  <si>
    <t>黃地瓜(QRC)</t>
    <phoneticPr fontId="1" type="noConversion"/>
  </si>
  <si>
    <t>雞腿(CAS)--1195支</t>
    <phoneticPr fontId="1" type="noConversion"/>
  </si>
  <si>
    <t>桃園市蘆竹區南崁國中110學年第二學期學生午餐食譜設計表  第 17 週  (素食)</t>
    <phoneticPr fontId="2" type="noConversion"/>
  </si>
  <si>
    <t>正暘</t>
    <phoneticPr fontId="1" type="noConversion"/>
  </si>
  <si>
    <t>獅子頭</t>
    <phoneticPr fontId="1" type="noConversion"/>
  </si>
  <si>
    <t>大薏仁</t>
    <phoneticPr fontId="1" type="noConversion"/>
  </si>
  <si>
    <t>滷蛋</t>
    <phoneticPr fontId="1" type="noConversion"/>
  </si>
  <si>
    <t>東杰蛋品有限公司</t>
    <phoneticPr fontId="1" type="noConversion"/>
  </si>
  <si>
    <t>原味小貢丸(CAS)</t>
    <phoneticPr fontId="1" type="noConversion"/>
  </si>
  <si>
    <t>豆皮卷(非基改)</t>
    <phoneticPr fontId="1" type="noConversion"/>
  </si>
  <si>
    <t>生豆包(非基改)--20片</t>
    <phoneticPr fontId="1" type="noConversion"/>
  </si>
  <si>
    <t>洗選蛋-25顆</t>
    <phoneticPr fontId="1" type="noConversion"/>
  </si>
  <si>
    <t>西洋梨</t>
    <phoneticPr fontId="1" type="noConversion"/>
  </si>
  <si>
    <t>桃園市蘆竹區南崁國中110學年第二學期學生午餐食譜設計表  第 18 週</t>
    <phoneticPr fontId="2" type="noConversion"/>
  </si>
  <si>
    <t>0.8 KG</t>
    <phoneticPr fontId="1" type="noConversion"/>
  </si>
  <si>
    <t>福國冷凍股份有限公司</t>
  </si>
  <si>
    <t>76 KG</t>
  </si>
  <si>
    <t>四喜烤麩</t>
  </si>
  <si>
    <t>腐乳燒雞</t>
  </si>
  <si>
    <t>豆腐乳(甜酒)&lt;江記&gt;(900g)</t>
  </si>
  <si>
    <t>10 瓶</t>
  </si>
  <si>
    <t>145 KG</t>
  </si>
  <si>
    <t>42 KG</t>
  </si>
  <si>
    <t>禎祥食品</t>
  </si>
  <si>
    <t>韓式拌黃芽</t>
  </si>
  <si>
    <t>7 KG</t>
  </si>
  <si>
    <t>黃豆芽(非基改)(QRC)</t>
  </si>
  <si>
    <t>蝦皮</t>
  </si>
  <si>
    <t>韓式辣椒醬(1K)</t>
  </si>
  <si>
    <t>2 罐</t>
  </si>
  <si>
    <t>小魚干</t>
  </si>
  <si>
    <t>菜脯蛋</t>
    <phoneticPr fontId="1" type="noConversion"/>
  </si>
  <si>
    <t>苦瓜(QRC)</t>
    <phoneticPr fontId="1" type="noConversion"/>
  </si>
  <si>
    <t>碎脯</t>
    <phoneticPr fontId="1" type="noConversion"/>
  </si>
  <si>
    <t>鹹鳳梨&lt;定芳&gt;(3K)</t>
    <phoneticPr fontId="1" type="noConversion"/>
  </si>
  <si>
    <t>調理柳葉魚</t>
    <phoneticPr fontId="1" type="noConversion"/>
  </si>
  <si>
    <t>烤麩(切丁)(1切4)(3.5K)</t>
    <phoneticPr fontId="1" type="noConversion"/>
  </si>
  <si>
    <t>冬粉(龍品)</t>
    <phoneticPr fontId="1" type="noConversion"/>
  </si>
  <si>
    <t>雞腿(CAS)</t>
    <phoneticPr fontId="1" type="noConversion"/>
  </si>
  <si>
    <t>有機空心菜</t>
    <phoneticPr fontId="1" type="noConversion"/>
  </si>
  <si>
    <t>2420隻</t>
    <phoneticPr fontId="1" type="noConversion"/>
  </si>
  <si>
    <t>1195支</t>
    <phoneticPr fontId="1" type="noConversion"/>
  </si>
  <si>
    <t>桃園市蘆竹區南崁國中110學年第二學期學生午餐食譜設計表  第 18 週  (素食)</t>
    <phoneticPr fontId="2" type="noConversion"/>
  </si>
  <si>
    <t>鳳梨苦瓜菇菇湯</t>
    <phoneticPr fontId="1" type="noConversion"/>
  </si>
  <si>
    <t>紅蘿蔔炒蛋</t>
    <phoneticPr fontId="1" type="noConversion"/>
  </si>
  <si>
    <t>腐乳燒油腐</t>
    <phoneticPr fontId="1" type="noConversion"/>
  </si>
  <si>
    <t>素貢丸(小)(0.6K)</t>
    <phoneticPr fontId="1" type="noConversion"/>
  </si>
  <si>
    <t>洋芋燉百頁</t>
    <phoneticPr fontId="1" type="noConversion"/>
  </si>
  <si>
    <t>32 KG</t>
    <phoneticPr fontId="1" type="noConversion"/>
  </si>
  <si>
    <t>素柳葉魚---45條</t>
    <phoneticPr fontId="1" type="noConversion"/>
  </si>
  <si>
    <t>瓠瓜(QRC)</t>
    <phoneticPr fontId="1" type="noConversion"/>
  </si>
  <si>
    <t>絞蒜頭</t>
    <phoneticPr fontId="1" type="noConversion"/>
  </si>
  <si>
    <t>蚵白菜(產銷履歷)</t>
    <phoneticPr fontId="1" type="noConversion"/>
  </si>
  <si>
    <t>桃園市蘆竹區南崁國中110學年第二學期學生午餐食譜設計表  第 20 週</t>
    <phoneticPr fontId="2" type="noConversion"/>
  </si>
  <si>
    <t>桃園市蘆竹區南崁國中110學年第二學期學生午餐食譜設計表  第 21 週</t>
    <phoneticPr fontId="2" type="noConversion"/>
  </si>
  <si>
    <t>香鬆飯</t>
    <phoneticPr fontId="1" type="noConversion"/>
  </si>
  <si>
    <t>味島香鬆(45g)</t>
    <phoneticPr fontId="1" type="noConversion"/>
  </si>
  <si>
    <t>45 包</t>
    <phoneticPr fontId="1" type="noConversion"/>
  </si>
  <si>
    <t>烤鯖魚</t>
  </si>
  <si>
    <t>展昇</t>
  </si>
  <si>
    <t>筍香燒肉</t>
  </si>
  <si>
    <t>蒜苗五花肉</t>
  </si>
  <si>
    <t>義式香料炒飯</t>
  </si>
  <si>
    <t>正暘</t>
  </si>
  <si>
    <t>洋菇罐&lt;飯友&gt;(2840g)</t>
  </si>
  <si>
    <t>絲瓜滑蛋</t>
  </si>
  <si>
    <t>64 KG</t>
  </si>
  <si>
    <t>125 KG</t>
  </si>
  <si>
    <t>黑胡椒粒&lt;老公仔標&gt;(345g)</t>
  </si>
  <si>
    <t>85 KG</t>
  </si>
  <si>
    <t>仙草凍(6K)</t>
  </si>
  <si>
    <t>3 盒</t>
  </si>
  <si>
    <t>絲瓜(QRC)</t>
    <phoneticPr fontId="1" type="noConversion"/>
  </si>
  <si>
    <t>筍干</t>
    <phoneticPr fontId="1" type="noConversion"/>
  </si>
  <si>
    <t>五花肉片</t>
    <phoneticPr fontId="1" type="noConversion"/>
  </si>
  <si>
    <t>蒜苗(QRC)</t>
    <phoneticPr fontId="1" type="noConversion"/>
  </si>
  <si>
    <t>魷魚丸(CAS)</t>
    <phoneticPr fontId="1" type="noConversion"/>
  </si>
  <si>
    <t>義大利香料&lt;小磨坊&gt;(120g)</t>
    <phoneticPr fontId="1" type="noConversion"/>
  </si>
  <si>
    <t>桃園市蘆竹區南崁國中110學年第二學期學生午餐食譜設計表  第 20 週 (素食)</t>
    <phoneticPr fontId="2" type="noConversion"/>
  </si>
  <si>
    <t>筍香燒油腐</t>
    <phoneticPr fontId="1" type="noConversion"/>
  </si>
  <si>
    <t>回鍋干片</t>
    <phoneticPr fontId="1" type="noConversion"/>
  </si>
  <si>
    <t>素雞排(大)</t>
    <phoneticPr fontId="1" type="noConversion"/>
  </si>
  <si>
    <t>雞翅(CAS)--1195支</t>
    <phoneticPr fontId="1" type="noConversion"/>
  </si>
  <si>
    <t>筍干1.7K</t>
    <phoneticPr fontId="1" type="noConversion"/>
  </si>
  <si>
    <t>味噌(3K)</t>
    <phoneticPr fontId="1" type="noConversion"/>
  </si>
  <si>
    <t>22包</t>
    <phoneticPr fontId="1" type="noConversion"/>
  </si>
  <si>
    <t>烤百頁豆腐</t>
    <phoneticPr fontId="1" type="noConversion"/>
  </si>
  <si>
    <t>銀芽水蓮</t>
    <phoneticPr fontId="1" type="noConversion"/>
  </si>
  <si>
    <t>水蓮</t>
    <phoneticPr fontId="1" type="noConversion"/>
  </si>
  <si>
    <t>蔥</t>
    <phoneticPr fontId="1" type="noConversion"/>
  </si>
  <si>
    <t>乾海帶芽(0.6K)</t>
    <phoneticPr fontId="1" type="noConversion"/>
  </si>
  <si>
    <t>柴魚(300g)</t>
    <phoneticPr fontId="1" type="noConversion"/>
  </si>
  <si>
    <t>禎祥</t>
    <phoneticPr fontId="1" type="noConversion"/>
  </si>
  <si>
    <t>素火腿</t>
    <phoneticPr fontId="1" type="noConversion"/>
  </si>
  <si>
    <t>王淑卿</t>
    <phoneticPr fontId="1" type="noConversion"/>
  </si>
  <si>
    <t>百頁豆腐(非基改)</t>
    <phoneticPr fontId="1" type="noConversion"/>
  </si>
  <si>
    <t>鯖魚片(CAS)</t>
    <phoneticPr fontId="1" type="noConversion"/>
  </si>
  <si>
    <t>1182+13備份</t>
    <phoneticPr fontId="1" type="noConversion"/>
  </si>
  <si>
    <t>薄軟豆腐(非基改)(3.6K)</t>
    <phoneticPr fontId="1" type="noConversion"/>
  </si>
  <si>
    <t>板豆腐(非基改)(4K)</t>
    <phoneticPr fontId="1" type="noConversion"/>
  </si>
  <si>
    <t>炒高麗菜</t>
    <phoneticPr fontId="1" type="noConversion"/>
  </si>
  <si>
    <t>小蕃茄</t>
    <phoneticPr fontId="1" type="noConversion"/>
  </si>
  <si>
    <t>營養師:                                                                                             午餐秘書:                                                                                 主任:                                                                                                  校長:</t>
    <phoneticPr fontId="2" type="noConversion"/>
  </si>
  <si>
    <t>營養師:                                                                                            午餐秘書:                                                                                               主任:                                                                                                    校長: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</si>
</sst>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176" formatCode="m/d\ &quot;星&quot;&quot;期&quot;&quot;一&quot;"/>
    <numFmt numFmtId="177" formatCode="m/d\ &quot;星&quot;&quot;期&quot;&quot;二&quot;"/>
    <numFmt numFmtId="178" formatCode="m/d\ &quot;星&quot;&quot;期&quot;&quot;三&quot;"/>
    <numFmt numFmtId="179" formatCode="m/d\ &quot;星&quot;&quot;期&quot;&quot;四&quot;"/>
    <numFmt numFmtId="180" formatCode="m/d\ &quot;星&quot;&quot;期&quot;&quot;五&quot;"/>
    <numFmt numFmtId="181" formatCode="#&quot;人&quot;"/>
    <numFmt numFmtId="182" formatCode="#0.0&quot;KG&quot;"/>
    <numFmt numFmtId="183" formatCode="0;_뤀"/>
    <numFmt numFmtId="184" formatCode="0;_栀"/>
    <numFmt numFmtId="185" formatCode="#&quot;份&quot;"/>
    <numFmt numFmtId="186" formatCode="#\ &quot;KG&quot;"/>
    <numFmt numFmtId="187" formatCode="#\ &quot;份&quot;"/>
    <numFmt numFmtId="188" formatCode="#\ &quot;包&quot;"/>
    <numFmt numFmtId="189" formatCode="#\ &quot;盒&quot;"/>
    <numFmt numFmtId="190" formatCode="#\ &quot;桶&quot;"/>
    <numFmt numFmtId="191" formatCode="#\ 0.0\ &quot;KG&quot;"/>
    <numFmt numFmtId="192" formatCode="#\ &quot;條&quot;"/>
    <numFmt numFmtId="193" formatCode="#\ &quot;箱&quot;"/>
    <numFmt numFmtId="194" formatCode="#\ &quot;把&quot;"/>
    <numFmt numFmtId="195" formatCode="#\ &quot;大盒&quot;"/>
  </numFmts>
  <fonts count="4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48"/>
      <name val="標楷體"/>
      <family val="4"/>
      <charset val="136"/>
    </font>
    <font>
      <sz val="12"/>
      <color indexed="53"/>
      <name val="標楷體"/>
      <family val="4"/>
      <charset val="136"/>
    </font>
    <font>
      <b/>
      <sz val="25"/>
      <name val="新細明體"/>
      <family val="1"/>
      <charset val="136"/>
    </font>
    <font>
      <sz val="25"/>
      <name val="新細明體"/>
      <family val="1"/>
      <charset val="136"/>
    </font>
    <font>
      <b/>
      <sz val="25"/>
      <name val="新細明體"/>
      <family val="1"/>
      <charset val="136"/>
      <scheme val="minor"/>
    </font>
    <font>
      <sz val="25"/>
      <name val="新細明體"/>
      <family val="1"/>
      <charset val="136"/>
      <scheme val="minor"/>
    </font>
    <font>
      <sz val="22"/>
      <name val="新細明體"/>
      <family val="1"/>
      <charset val="136"/>
    </font>
    <font>
      <sz val="25"/>
      <color theme="1"/>
      <name val="新細明體"/>
      <family val="1"/>
      <charset val="136"/>
      <scheme val="minor"/>
    </font>
    <font>
      <b/>
      <sz val="25"/>
      <color rgb="FFFF0000"/>
      <name val="新細明體"/>
      <family val="1"/>
      <charset val="136"/>
      <scheme val="minor"/>
    </font>
    <font>
      <sz val="22"/>
      <color theme="1"/>
      <name val="新細明體"/>
      <family val="1"/>
      <charset val="136"/>
      <scheme val="minor"/>
    </font>
    <font>
      <b/>
      <sz val="25"/>
      <color indexed="1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36"/>
      <color indexed="10"/>
      <name val="新細明體"/>
      <family val="1"/>
      <charset val="136"/>
    </font>
    <font>
      <b/>
      <sz val="12"/>
      <color indexed="10"/>
      <name val="新細明體"/>
      <family val="1"/>
      <charset val="136"/>
    </font>
    <font>
      <b/>
      <sz val="36"/>
      <name val="新細明體"/>
      <family val="1"/>
      <charset val="136"/>
    </font>
    <font>
      <sz val="20"/>
      <name val="新細明體"/>
      <family val="1"/>
      <charset val="136"/>
    </font>
    <font>
      <b/>
      <sz val="25"/>
      <name val="新細明體"/>
      <family val="1"/>
      <charset val="136"/>
      <scheme val="major"/>
    </font>
    <font>
      <sz val="28"/>
      <name val="新細明體"/>
      <family val="1"/>
      <charset val="136"/>
    </font>
    <font>
      <sz val="9"/>
      <color theme="1"/>
      <name val="新細明體"/>
      <family val="2"/>
      <charset val="136"/>
      <scheme val="minor"/>
    </font>
    <font>
      <b/>
      <sz val="26"/>
      <color theme="1"/>
      <name val="新細明體"/>
      <family val="1"/>
      <charset val="136"/>
      <scheme val="minor"/>
    </font>
    <font>
      <sz val="12"/>
      <color rgb="FF000000"/>
      <name val="Arial"/>
      <family val="2"/>
    </font>
    <font>
      <sz val="25"/>
      <color rgb="FFFF0000"/>
      <name val="新細明體"/>
      <family val="1"/>
      <charset val="136"/>
      <scheme val="minor"/>
    </font>
    <font>
      <b/>
      <sz val="24"/>
      <color rgb="FF0000FF"/>
      <name val="新細明體"/>
      <family val="1"/>
      <charset val="136"/>
      <scheme val="minor"/>
    </font>
    <font>
      <sz val="26"/>
      <color theme="1"/>
      <name val="新細明體"/>
      <family val="1"/>
      <charset val="136"/>
      <scheme val="minor"/>
    </font>
    <font>
      <b/>
      <sz val="26"/>
      <name val="新細明體"/>
      <family val="1"/>
      <charset val="136"/>
    </font>
    <font>
      <b/>
      <sz val="26"/>
      <color rgb="FFFF0000"/>
      <name val="新細明體"/>
      <family val="1"/>
      <charset val="136"/>
    </font>
    <font>
      <sz val="26"/>
      <name val="新細明體"/>
      <family val="1"/>
      <charset val="136"/>
    </font>
    <font>
      <b/>
      <sz val="26"/>
      <name val="新細明體"/>
      <family val="1"/>
      <charset val="136"/>
      <scheme val="minor"/>
    </font>
    <font>
      <sz val="26"/>
      <name val="新細明體"/>
      <family val="1"/>
      <charset val="136"/>
      <scheme val="minor"/>
    </font>
    <font>
      <b/>
      <sz val="26"/>
      <color rgb="FF0000FF"/>
      <name val="新細明體"/>
      <family val="1"/>
      <charset val="136"/>
      <scheme val="minor"/>
    </font>
    <font>
      <sz val="26"/>
      <color rgb="FFFF0000"/>
      <name val="新細明體"/>
      <family val="1"/>
      <charset val="136"/>
      <scheme val="minor"/>
    </font>
    <font>
      <b/>
      <sz val="26"/>
      <color rgb="FFFF0000"/>
      <name val="新細明體"/>
      <family val="1"/>
      <charset val="136"/>
      <scheme val="minor"/>
    </font>
    <font>
      <b/>
      <sz val="24"/>
      <color indexed="81"/>
      <name val="Tahoma"/>
      <family val="2"/>
    </font>
    <font>
      <sz val="24"/>
      <color indexed="81"/>
      <name val="Tahoma"/>
      <family val="2"/>
    </font>
    <font>
      <b/>
      <strike/>
      <sz val="26"/>
      <name val="新細明體"/>
      <family val="1"/>
      <charset val="136"/>
      <scheme val="minor"/>
    </font>
    <font>
      <strike/>
      <sz val="26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16" fillId="0" borderId="0">
      <alignment vertical="center"/>
    </xf>
    <xf numFmtId="0" fontId="23" fillId="0" borderId="0">
      <alignment horizontal="left" vertical="center"/>
    </xf>
    <xf numFmtId="0" fontId="25" fillId="0" borderId="0"/>
    <xf numFmtId="0" fontId="4" fillId="0" borderId="0"/>
  </cellStyleXfs>
  <cellXfs count="191">
    <xf numFmtId="0" fontId="0" fillId="0" borderId="0" xfId="0">
      <alignment vertical="center"/>
    </xf>
    <xf numFmtId="0" fontId="6" fillId="0" borderId="0" xfId="1" applyFont="1">
      <alignment vertical="center"/>
    </xf>
    <xf numFmtId="0" fontId="4" fillId="0" borderId="0" xfId="1">
      <alignment vertical="center"/>
    </xf>
    <xf numFmtId="0" fontId="11" fillId="0" borderId="0" xfId="1" applyFont="1">
      <alignment vertical="center"/>
    </xf>
    <xf numFmtId="0" fontId="12" fillId="0" borderId="1" xfId="0" applyFont="1" applyBorder="1">
      <alignment vertical="center"/>
    </xf>
    <xf numFmtId="0" fontId="12" fillId="0" borderId="0" xfId="0" applyFont="1">
      <alignment vertical="center"/>
    </xf>
    <xf numFmtId="0" fontId="10" fillId="2" borderId="1" xfId="0" applyFont="1" applyFill="1" applyBorder="1">
      <alignment vertical="center"/>
    </xf>
    <xf numFmtId="0" fontId="14" fillId="0" borderId="0" xfId="0" applyFont="1">
      <alignment vertical="center"/>
    </xf>
    <xf numFmtId="0" fontId="15" fillId="0" borderId="1" xfId="1" applyFont="1" applyBorder="1" applyAlignment="1">
      <alignment horizontal="center" vertical="center"/>
    </xf>
    <xf numFmtId="0" fontId="18" fillId="0" borderId="0" xfId="1" applyFont="1">
      <alignment vertical="center"/>
    </xf>
    <xf numFmtId="0" fontId="8" fillId="0" borderId="1" xfId="1" applyFont="1" applyBorder="1" applyAlignment="1">
      <alignment horizontal="center" vertical="center"/>
    </xf>
    <xf numFmtId="0" fontId="8" fillId="0" borderId="1" xfId="1" applyFont="1" applyBorder="1">
      <alignment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1" xfId="1" applyFont="1" applyFill="1" applyBorder="1">
      <alignment vertical="center"/>
    </xf>
    <xf numFmtId="0" fontId="20" fillId="0" borderId="0" xfId="1" applyFont="1">
      <alignment vertical="center"/>
    </xf>
    <xf numFmtId="184" fontId="8" fillId="0" borderId="1" xfId="1" applyNumberFormat="1" applyFont="1" applyBorder="1" applyAlignment="1">
      <alignment horizontal="center" vertical="center"/>
    </xf>
    <xf numFmtId="0" fontId="8" fillId="0" borderId="0" xfId="1" applyFont="1">
      <alignment vertical="center"/>
    </xf>
    <xf numFmtId="0" fontId="22" fillId="0" borderId="0" xfId="1" applyFont="1">
      <alignment vertical="center"/>
    </xf>
    <xf numFmtId="0" fontId="8" fillId="0" borderId="0" xfId="1" applyFont="1" applyAlignment="1">
      <alignment horizontal="right" vertical="center"/>
    </xf>
    <xf numFmtId="0" fontId="4" fillId="0" borderId="0" xfId="1" applyAlignment="1">
      <alignment horizontal="right" vertical="center"/>
    </xf>
    <xf numFmtId="0" fontId="2" fillId="0" borderId="0" xfId="1" applyFont="1">
      <alignment vertical="center"/>
    </xf>
    <xf numFmtId="0" fontId="12" fillId="0" borderId="1" xfId="4" applyFont="1" applyBorder="1" applyAlignment="1">
      <alignment horizontal="right" vertical="center"/>
    </xf>
    <xf numFmtId="0" fontId="13" fillId="0" borderId="1" xfId="0" applyFont="1" applyBorder="1">
      <alignment vertical="center"/>
    </xf>
    <xf numFmtId="0" fontId="29" fillId="2" borderId="1" xfId="1" applyFont="1" applyFill="1" applyBorder="1">
      <alignment vertical="center"/>
    </xf>
    <xf numFmtId="0" fontId="31" fillId="2" borderId="1" xfId="1" applyFont="1" applyFill="1" applyBorder="1">
      <alignment vertical="center"/>
    </xf>
    <xf numFmtId="0" fontId="29" fillId="2" borderId="1" xfId="1" applyFont="1" applyFill="1" applyBorder="1" applyAlignment="1">
      <alignment horizontal="center" vertical="center" shrinkToFit="1"/>
    </xf>
    <xf numFmtId="0" fontId="28" fillId="0" borderId="1" xfId="4" applyFont="1" applyBorder="1">
      <alignment horizontal="left" vertical="center"/>
    </xf>
    <xf numFmtId="0" fontId="28" fillId="0" borderId="1" xfId="4" applyFont="1" applyBorder="1" applyAlignment="1">
      <alignment horizontal="right" vertical="center"/>
    </xf>
    <xf numFmtId="0" fontId="28" fillId="2" borderId="1" xfId="4" applyFont="1" applyFill="1" applyBorder="1">
      <alignment horizontal="left" vertical="center"/>
    </xf>
    <xf numFmtId="187" fontId="28" fillId="2" borderId="1" xfId="4" applyNumberFormat="1" applyFont="1" applyFill="1" applyBorder="1" applyAlignment="1">
      <alignment horizontal="right" vertical="center"/>
    </xf>
    <xf numFmtId="0" fontId="28" fillId="2" borderId="1" xfId="4" applyFont="1" applyFill="1" applyBorder="1" applyAlignment="1">
      <alignment horizontal="right" vertical="center"/>
    </xf>
    <xf numFmtId="0" fontId="34" fillId="0" borderId="1" xfId="4" applyFont="1" applyBorder="1">
      <alignment horizontal="left" vertical="center"/>
    </xf>
    <xf numFmtId="0" fontId="34" fillId="0" borderId="1" xfId="4" applyFont="1" applyBorder="1" applyAlignment="1">
      <alignment horizontal="right" vertical="center"/>
    </xf>
    <xf numFmtId="0" fontId="35" fillId="0" borderId="1" xfId="4" applyFont="1" applyBorder="1" applyAlignment="1">
      <alignment horizontal="right" vertical="center"/>
    </xf>
    <xf numFmtId="0" fontId="35" fillId="0" borderId="1" xfId="4" applyFont="1" applyBorder="1">
      <alignment horizontal="left" vertical="center"/>
    </xf>
    <xf numFmtId="0" fontId="33" fillId="0" borderId="1" xfId="4" applyFont="1" applyBorder="1" applyAlignment="1">
      <alignment horizontal="right" vertical="center"/>
    </xf>
    <xf numFmtId="0" fontId="36" fillId="0" borderId="1" xfId="4" applyFont="1" applyBorder="1">
      <alignment horizontal="left" vertical="center"/>
    </xf>
    <xf numFmtId="186" fontId="35" fillId="0" borderId="1" xfId="4" applyNumberFormat="1" applyFont="1" applyBorder="1" applyAlignment="1">
      <alignment horizontal="right" vertical="center"/>
    </xf>
    <xf numFmtId="0" fontId="33" fillId="0" borderId="1" xfId="4" applyFont="1" applyBorder="1">
      <alignment horizontal="left" vertical="center"/>
    </xf>
    <xf numFmtId="188" fontId="36" fillId="0" borderId="1" xfId="4" applyNumberFormat="1" applyFont="1" applyBorder="1" applyAlignment="1">
      <alignment horizontal="right" vertical="center"/>
    </xf>
    <xf numFmtId="0" fontId="36" fillId="0" borderId="1" xfId="4" applyFont="1" applyBorder="1" applyAlignment="1">
      <alignment horizontal="right" vertical="center"/>
    </xf>
    <xf numFmtId="188" fontId="34" fillId="0" borderId="1" xfId="4" applyNumberFormat="1" applyFont="1" applyBorder="1" applyAlignment="1">
      <alignment horizontal="right" vertical="center"/>
    </xf>
    <xf numFmtId="188" fontId="35" fillId="0" borderId="1" xfId="4" applyNumberFormat="1" applyFont="1" applyBorder="1" applyAlignment="1">
      <alignment horizontal="right" vertical="center"/>
    </xf>
    <xf numFmtId="192" fontId="36" fillId="0" borderId="1" xfId="4" applyNumberFormat="1" applyFont="1" applyBorder="1" applyAlignment="1">
      <alignment horizontal="right" vertical="center"/>
    </xf>
    <xf numFmtId="189" fontId="36" fillId="0" borderId="1" xfId="4" applyNumberFormat="1" applyFont="1" applyBorder="1" applyAlignment="1">
      <alignment horizontal="right" vertical="center"/>
    </xf>
    <xf numFmtId="0" fontId="36" fillId="3" borderId="1" xfId="4" applyFont="1" applyFill="1" applyBorder="1">
      <alignment horizontal="left" vertical="center"/>
    </xf>
    <xf numFmtId="0" fontId="36" fillId="3" borderId="1" xfId="4" applyFont="1" applyFill="1" applyBorder="1" applyAlignment="1">
      <alignment horizontal="right" vertical="center"/>
    </xf>
    <xf numFmtId="0" fontId="24" fillId="0" borderId="1" xfId="4" applyFont="1" applyBorder="1" applyAlignment="1">
      <alignment horizontal="center" vertical="center" textRotation="255"/>
    </xf>
    <xf numFmtId="0" fontId="28" fillId="0" borderId="1" xfId="4" applyFont="1" applyBorder="1" applyAlignment="1">
      <alignment horizontal="center" vertical="center" textRotation="255"/>
    </xf>
    <xf numFmtId="0" fontId="29" fillId="2" borderId="1" xfId="1" applyFont="1" applyFill="1" applyBorder="1" applyAlignment="1">
      <alignment horizontal="center" vertical="center"/>
    </xf>
    <xf numFmtId="181" fontId="29" fillId="2" borderId="1" xfId="1" applyNumberFormat="1" applyFont="1" applyFill="1" applyBorder="1" applyAlignment="1">
      <alignment horizontal="center" vertical="center"/>
    </xf>
    <xf numFmtId="0" fontId="27" fillId="2" borderId="1" xfId="4" applyFont="1" applyFill="1" applyBorder="1" applyAlignment="1">
      <alignment horizontal="right" vertical="center"/>
    </xf>
    <xf numFmtId="0" fontId="34" fillId="2" borderId="1" xfId="4" applyFont="1" applyFill="1" applyBorder="1">
      <alignment horizontal="left" vertical="center"/>
    </xf>
    <xf numFmtId="0" fontId="34" fillId="2" borderId="1" xfId="4" applyFont="1" applyFill="1" applyBorder="1" applyAlignment="1">
      <alignment horizontal="right" vertical="center"/>
    </xf>
    <xf numFmtId="192" fontId="36" fillId="2" borderId="1" xfId="4" applyNumberFormat="1" applyFont="1" applyFill="1" applyBorder="1" applyAlignment="1">
      <alignment horizontal="right" vertical="center"/>
    </xf>
    <xf numFmtId="0" fontId="12" fillId="2" borderId="1" xfId="0" applyFont="1" applyFill="1" applyBorder="1">
      <alignment vertical="center"/>
    </xf>
    <xf numFmtId="0" fontId="12" fillId="2" borderId="1" xfId="4" applyFont="1" applyFill="1" applyBorder="1" applyAlignment="1">
      <alignment horizontal="right" vertical="center"/>
    </xf>
    <xf numFmtId="188" fontId="34" fillId="2" borderId="1" xfId="4" applyNumberFormat="1" applyFont="1" applyFill="1" applyBorder="1" applyAlignment="1">
      <alignment horizontal="right" vertical="center"/>
    </xf>
    <xf numFmtId="0" fontId="26" fillId="0" borderId="1" xfId="0" applyFont="1" applyBorder="1">
      <alignment vertical="center"/>
    </xf>
    <xf numFmtId="0" fontId="35" fillId="2" borderId="1" xfId="4" applyFont="1" applyFill="1" applyBorder="1">
      <alignment horizontal="left" vertical="center"/>
    </xf>
    <xf numFmtId="0" fontId="35" fillId="2" borderId="1" xfId="4" applyFont="1" applyFill="1" applyBorder="1" applyAlignment="1">
      <alignment horizontal="right" vertical="center"/>
    </xf>
    <xf numFmtId="0" fontId="36" fillId="2" borderId="1" xfId="4" applyFont="1" applyFill="1" applyBorder="1">
      <alignment horizontal="left" vertical="center"/>
    </xf>
    <xf numFmtId="0" fontId="36" fillId="2" borderId="1" xfId="4" applyFont="1" applyFill="1" applyBorder="1" applyAlignment="1">
      <alignment horizontal="right" vertical="center"/>
    </xf>
    <xf numFmtId="190" fontId="35" fillId="0" borderId="1" xfId="4" applyNumberFormat="1" applyFont="1" applyBorder="1" applyAlignment="1">
      <alignment horizontal="right" vertical="center"/>
    </xf>
    <xf numFmtId="191" fontId="35" fillId="0" borderId="1" xfId="4" applyNumberFormat="1" applyFont="1" applyBorder="1" applyAlignment="1">
      <alignment horizontal="right" vertical="center"/>
    </xf>
    <xf numFmtId="1" fontId="36" fillId="2" borderId="1" xfId="4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right" vertical="center"/>
    </xf>
    <xf numFmtId="0" fontId="28" fillId="0" borderId="1" xfId="4" applyFont="1" applyBorder="1" applyAlignment="1">
      <alignment horizontal="center" vertical="center" textRotation="255"/>
    </xf>
    <xf numFmtId="0" fontId="29" fillId="2" borderId="1" xfId="1" applyFont="1" applyFill="1" applyBorder="1" applyAlignment="1">
      <alignment horizontal="center" vertical="center"/>
    </xf>
    <xf numFmtId="181" fontId="29" fillId="2" borderId="1" xfId="1" applyNumberFormat="1" applyFont="1" applyFill="1" applyBorder="1" applyAlignment="1">
      <alignment horizontal="center" vertical="center"/>
    </xf>
    <xf numFmtId="0" fontId="28" fillId="0" borderId="1" xfId="4" applyFont="1" applyBorder="1" applyAlignment="1">
      <alignment horizontal="left" vertical="center" textRotation="255"/>
    </xf>
    <xf numFmtId="0" fontId="28" fillId="2" borderId="1" xfId="4" applyFont="1" applyFill="1" applyBorder="1" applyAlignment="1">
      <alignment horizontal="left" vertical="center" textRotation="255"/>
    </xf>
    <xf numFmtId="0" fontId="28" fillId="2" borderId="1" xfId="4" applyFont="1" applyFill="1" applyBorder="1" applyAlignment="1">
      <alignment horizontal="center" vertical="center" textRotation="255"/>
    </xf>
    <xf numFmtId="0" fontId="10" fillId="2" borderId="1" xfId="0" applyFont="1" applyFill="1" applyBorder="1" applyAlignment="1">
      <alignment horizontal="right" vertical="center"/>
    </xf>
    <xf numFmtId="0" fontId="29" fillId="2" borderId="1" xfId="1" applyFont="1" applyFill="1" applyBorder="1" applyAlignment="1">
      <alignment horizontal="center" vertical="center"/>
    </xf>
    <xf numFmtId="181" fontId="29" fillId="2" borderId="1" xfId="1" applyNumberFormat="1" applyFont="1" applyFill="1" applyBorder="1" applyAlignment="1">
      <alignment horizontal="center" vertical="center"/>
    </xf>
    <xf numFmtId="0" fontId="28" fillId="0" borderId="1" xfId="4" applyFont="1" applyBorder="1" applyAlignment="1">
      <alignment horizontal="left" vertical="center" textRotation="255"/>
    </xf>
    <xf numFmtId="186" fontId="33" fillId="0" borderId="1" xfId="4" applyNumberFormat="1" applyFont="1" applyBorder="1" applyAlignment="1">
      <alignment horizontal="right" vertical="center"/>
    </xf>
    <xf numFmtId="0" fontId="10" fillId="0" borderId="1" xfId="0" applyFont="1" applyBorder="1">
      <alignment vertical="center"/>
    </xf>
    <xf numFmtId="188" fontId="33" fillId="0" borderId="1" xfId="4" applyNumberFormat="1" applyFont="1" applyBorder="1" applyAlignment="1">
      <alignment horizontal="right" vertical="center"/>
    </xf>
    <xf numFmtId="190" fontId="33" fillId="0" borderId="1" xfId="4" applyNumberFormat="1" applyFont="1" applyBorder="1" applyAlignment="1">
      <alignment horizontal="right" vertical="center"/>
    </xf>
    <xf numFmtId="191" fontId="33" fillId="0" borderId="1" xfId="4" applyNumberFormat="1" applyFont="1" applyBorder="1" applyAlignment="1">
      <alignment horizontal="right" vertical="center"/>
    </xf>
    <xf numFmtId="0" fontId="33" fillId="2" borderId="1" xfId="4" applyFont="1" applyFill="1" applyBorder="1">
      <alignment horizontal="left" vertical="center"/>
    </xf>
    <xf numFmtId="0" fontId="10" fillId="0" borderId="1" xfId="4" applyFont="1" applyBorder="1" applyAlignment="1">
      <alignment horizontal="right" vertical="center"/>
    </xf>
    <xf numFmtId="0" fontId="33" fillId="0" borderId="1" xfId="4" applyFont="1" applyBorder="1" applyAlignment="1">
      <alignment horizontal="center" vertical="center" textRotation="255"/>
    </xf>
    <xf numFmtId="187" fontId="33" fillId="2" borderId="1" xfId="4" applyNumberFormat="1" applyFont="1" applyFill="1" applyBorder="1" applyAlignment="1">
      <alignment horizontal="right" vertical="center"/>
    </xf>
    <xf numFmtId="0" fontId="33" fillId="2" borderId="1" xfId="4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right" vertical="center"/>
    </xf>
    <xf numFmtId="0" fontId="29" fillId="2" borderId="1" xfId="1" applyFont="1" applyFill="1" applyBorder="1" applyAlignment="1">
      <alignment horizontal="center" vertical="center"/>
    </xf>
    <xf numFmtId="181" fontId="29" fillId="2" borderId="1" xfId="1" applyNumberFormat="1" applyFont="1" applyFill="1" applyBorder="1" applyAlignment="1">
      <alignment horizontal="center" vertical="center"/>
    </xf>
    <xf numFmtId="191" fontId="33" fillId="2" borderId="1" xfId="4" applyNumberFormat="1" applyFont="1" applyFill="1" applyBorder="1" applyAlignment="1">
      <alignment horizontal="right" vertical="center"/>
    </xf>
    <xf numFmtId="188" fontId="33" fillId="2" borderId="1" xfId="4" applyNumberFormat="1" applyFont="1" applyFill="1" applyBorder="1" applyAlignment="1">
      <alignment horizontal="right" vertical="center"/>
    </xf>
    <xf numFmtId="195" fontId="33" fillId="2" borderId="1" xfId="4" applyNumberFormat="1" applyFont="1" applyFill="1" applyBorder="1" applyAlignment="1">
      <alignment horizontal="right" vertical="center"/>
    </xf>
    <xf numFmtId="193" fontId="33" fillId="2" borderId="1" xfId="4" applyNumberFormat="1" applyFont="1" applyFill="1" applyBorder="1" applyAlignment="1">
      <alignment horizontal="right" vertical="center"/>
    </xf>
    <xf numFmtId="0" fontId="32" fillId="0" borderId="1" xfId="4" applyFont="1" applyBorder="1">
      <alignment horizontal="left" vertical="center"/>
    </xf>
    <xf numFmtId="0" fontId="32" fillId="0" borderId="1" xfId="4" applyFont="1" applyBorder="1" applyAlignment="1">
      <alignment horizontal="right" vertical="center"/>
    </xf>
    <xf numFmtId="0" fontId="32" fillId="2" borderId="1" xfId="4" applyFont="1" applyFill="1" applyBorder="1" applyAlignment="1">
      <alignment horizontal="right" vertical="center"/>
    </xf>
    <xf numFmtId="0" fontId="32" fillId="0" borderId="1" xfId="0" applyFont="1" applyBorder="1">
      <alignment vertical="center"/>
    </xf>
    <xf numFmtId="188" fontId="32" fillId="0" borderId="1" xfId="4" applyNumberFormat="1" applyFont="1" applyBorder="1" applyAlignment="1">
      <alignment horizontal="right" vertical="center"/>
    </xf>
    <xf numFmtId="185" fontId="32" fillId="0" borderId="1" xfId="4" applyNumberFormat="1" applyFont="1" applyBorder="1" applyAlignment="1">
      <alignment horizontal="right" vertical="center"/>
    </xf>
    <xf numFmtId="0" fontId="39" fillId="0" borderId="1" xfId="4" applyFont="1" applyBorder="1">
      <alignment horizontal="left" vertical="center"/>
    </xf>
    <xf numFmtId="0" fontId="39" fillId="0" borderId="1" xfId="4" applyFont="1" applyBorder="1" applyAlignment="1">
      <alignment horizontal="right" vertical="center"/>
    </xf>
    <xf numFmtId="0" fontId="39" fillId="2" borderId="1" xfId="4" applyFont="1" applyFill="1" applyBorder="1" applyAlignment="1">
      <alignment horizontal="right" vertical="center"/>
    </xf>
    <xf numFmtId="194" fontId="32" fillId="0" borderId="1" xfId="4" applyNumberFormat="1" applyFont="1" applyBorder="1" applyAlignment="1">
      <alignment horizontal="right" vertical="center"/>
    </xf>
    <xf numFmtId="0" fontId="40" fillId="0" borderId="1" xfId="4" applyFont="1" applyBorder="1" applyAlignment="1">
      <alignment horizontal="right" vertical="center"/>
    </xf>
    <xf numFmtId="0" fontId="32" fillId="2" borderId="1" xfId="4" applyFont="1" applyFill="1" applyBorder="1">
      <alignment horizontal="left" vertical="center"/>
    </xf>
    <xf numFmtId="0" fontId="9" fillId="0" borderId="1" xfId="0" applyFont="1" applyBorder="1">
      <alignment vertical="center"/>
    </xf>
    <xf numFmtId="189" fontId="33" fillId="2" borderId="1" xfId="4" applyNumberFormat="1" applyFont="1" applyFill="1" applyBorder="1" applyAlignment="1">
      <alignment horizontal="right" vertical="center"/>
    </xf>
    <xf numFmtId="0" fontId="7" fillId="0" borderId="1" xfId="1" applyFont="1" applyBorder="1" applyAlignment="1">
      <alignment horizontal="left" vertical="center" wrapText="1"/>
    </xf>
    <xf numFmtId="0" fontId="21" fillId="0" borderId="0" xfId="1" applyFont="1" applyAlignment="1">
      <alignment horizontal="left" vertical="center"/>
    </xf>
    <xf numFmtId="0" fontId="8" fillId="0" borderId="7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2" fontId="19" fillId="0" borderId="5" xfId="1" applyNumberFormat="1" applyFont="1" applyBorder="1" applyAlignment="1">
      <alignment horizontal="center" vertical="center"/>
    </xf>
    <xf numFmtId="2" fontId="19" fillId="0" borderId="0" xfId="1" applyNumberFormat="1" applyFont="1" applyAlignment="1">
      <alignment horizontal="center" vertical="center"/>
    </xf>
    <xf numFmtId="183" fontId="17" fillId="0" borderId="5" xfId="1" applyNumberFormat="1" applyFont="1" applyBorder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7" fillId="0" borderId="10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15" fillId="0" borderId="7" xfId="1" applyFont="1" applyBorder="1" applyAlignment="1">
      <alignment horizontal="center" vertical="center"/>
    </xf>
    <xf numFmtId="0" fontId="15" fillId="0" borderId="9" xfId="1" applyFont="1" applyBorder="1" applyAlignment="1">
      <alignment horizontal="center" vertical="center"/>
    </xf>
    <xf numFmtId="183" fontId="15" fillId="0" borderId="7" xfId="3" applyNumberFormat="1" applyFont="1" applyBorder="1" applyAlignment="1">
      <alignment horizontal="center" vertical="center"/>
    </xf>
    <xf numFmtId="183" fontId="15" fillId="0" borderId="8" xfId="3" applyNumberFormat="1" applyFont="1" applyBorder="1" applyAlignment="1">
      <alignment horizontal="center" vertical="center"/>
    </xf>
    <xf numFmtId="183" fontId="15" fillId="0" borderId="9" xfId="3" applyNumberFormat="1" applyFont="1" applyBorder="1" applyAlignment="1">
      <alignment horizontal="center" vertical="center"/>
    </xf>
    <xf numFmtId="0" fontId="24" fillId="0" borderId="1" xfId="4" applyFont="1" applyBorder="1" applyAlignment="1">
      <alignment horizontal="center" vertical="center" textRotation="255"/>
    </xf>
    <xf numFmtId="0" fontId="24" fillId="0" borderId="1" xfId="0" applyFont="1" applyBorder="1" applyAlignment="1">
      <alignment horizontal="center" vertical="center" textRotation="255"/>
    </xf>
    <xf numFmtId="0" fontId="28" fillId="0" borderId="1" xfId="4" applyFont="1" applyBorder="1" applyAlignment="1">
      <alignment horizontal="center" vertical="center" textRotation="255"/>
    </xf>
    <xf numFmtId="0" fontId="28" fillId="0" borderId="1" xfId="0" applyFont="1" applyBorder="1" applyAlignment="1">
      <alignment horizontal="center" vertical="center" textRotation="255"/>
    </xf>
    <xf numFmtId="0" fontId="24" fillId="0" borderId="3" xfId="4" applyFont="1" applyBorder="1" applyAlignment="1">
      <alignment horizontal="center" vertical="center" textRotation="255"/>
    </xf>
    <xf numFmtId="0" fontId="24" fillId="0" borderId="2" xfId="4" applyFont="1" applyBorder="1" applyAlignment="1">
      <alignment horizontal="center" vertical="center" textRotation="255"/>
    </xf>
    <xf numFmtId="0" fontId="28" fillId="0" borderId="3" xfId="4" applyFont="1" applyBorder="1" applyAlignment="1">
      <alignment horizontal="center" vertical="center" textRotation="255"/>
    </xf>
    <xf numFmtId="0" fontId="28" fillId="0" borderId="2" xfId="4" applyFont="1" applyBorder="1" applyAlignment="1">
      <alignment horizontal="center" vertical="center" textRotation="255"/>
    </xf>
    <xf numFmtId="0" fontId="28" fillId="0" borderId="3" xfId="4" applyFont="1" applyBorder="1" applyAlignment="1">
      <alignment horizontal="center" vertical="top" textRotation="255"/>
    </xf>
    <xf numFmtId="0" fontId="28" fillId="0" borderId="2" xfId="4" applyFont="1" applyBorder="1" applyAlignment="1">
      <alignment horizontal="center" vertical="top" textRotation="255"/>
    </xf>
    <xf numFmtId="182" fontId="33" fillId="2" borderId="1" xfId="0" applyNumberFormat="1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center" textRotation="255"/>
    </xf>
    <xf numFmtId="0" fontId="33" fillId="2" borderId="1" xfId="0" applyFont="1" applyFill="1" applyBorder="1" applyAlignment="1">
      <alignment horizontal="center" vertical="top" textRotation="255"/>
    </xf>
    <xf numFmtId="0" fontId="29" fillId="2" borderId="1" xfId="1" applyFont="1" applyFill="1" applyBorder="1" applyAlignment="1">
      <alignment horizontal="center" vertical="center"/>
    </xf>
    <xf numFmtId="0" fontId="32" fillId="2" borderId="3" xfId="2" applyFont="1" applyFill="1" applyBorder="1" applyAlignment="1">
      <alignment horizontal="center" vertical="center" textRotation="255"/>
    </xf>
    <xf numFmtId="0" fontId="32" fillId="2" borderId="2" xfId="2" applyFont="1" applyFill="1" applyBorder="1" applyAlignment="1">
      <alignment horizontal="center" vertical="center" textRotation="255"/>
    </xf>
    <xf numFmtId="181" fontId="29" fillId="2" borderId="1" xfId="1" applyNumberFormat="1" applyFont="1" applyFill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176" fontId="30" fillId="2" borderId="1" xfId="1" applyNumberFormat="1" applyFont="1" applyFill="1" applyBorder="1" applyAlignment="1">
      <alignment horizontal="center" vertical="center"/>
    </xf>
    <xf numFmtId="177" fontId="30" fillId="2" borderId="1" xfId="1" applyNumberFormat="1" applyFont="1" applyFill="1" applyBorder="1" applyAlignment="1">
      <alignment horizontal="center" vertical="center"/>
    </xf>
    <xf numFmtId="178" fontId="30" fillId="2" borderId="1" xfId="1" applyNumberFormat="1" applyFont="1" applyFill="1" applyBorder="1" applyAlignment="1">
      <alignment horizontal="center" vertical="center"/>
    </xf>
    <xf numFmtId="179" fontId="30" fillId="2" borderId="1" xfId="1" applyNumberFormat="1" applyFont="1" applyFill="1" applyBorder="1" applyAlignment="1">
      <alignment horizontal="center" vertical="center"/>
    </xf>
    <xf numFmtId="180" fontId="30" fillId="2" borderId="1" xfId="1" applyNumberFormat="1" applyFont="1" applyFill="1" applyBorder="1" applyAlignment="1">
      <alignment horizontal="center" vertical="center"/>
    </xf>
    <xf numFmtId="183" fontId="17" fillId="0" borderId="0" xfId="1" applyNumberFormat="1" applyFont="1" applyAlignment="1">
      <alignment horizontal="center" vertical="center"/>
    </xf>
    <xf numFmtId="0" fontId="28" fillId="0" borderId="1" xfId="4" applyFont="1" applyBorder="1" applyAlignment="1">
      <alignment horizontal="left" vertical="center" textRotation="255"/>
    </xf>
    <xf numFmtId="0" fontId="28" fillId="0" borderId="1" xfId="0" applyFont="1" applyBorder="1" applyAlignment="1">
      <alignment horizontal="left" vertical="center" textRotation="255"/>
    </xf>
    <xf numFmtId="0" fontId="28" fillId="0" borderId="1" xfId="4" applyFont="1" applyBorder="1" applyAlignment="1">
      <alignment horizontal="center" vertical="top" textRotation="255"/>
    </xf>
    <xf numFmtId="0" fontId="28" fillId="0" borderId="1" xfId="0" applyFont="1" applyBorder="1" applyAlignment="1">
      <alignment horizontal="center" vertical="top" textRotation="255"/>
    </xf>
    <xf numFmtId="0" fontId="35" fillId="0" borderId="1" xfId="4" applyFont="1" applyBorder="1" applyAlignment="1">
      <alignment horizontal="center" vertical="center" textRotation="255"/>
    </xf>
    <xf numFmtId="0" fontId="35" fillId="0" borderId="1" xfId="0" applyFont="1" applyBorder="1" applyAlignment="1">
      <alignment horizontal="center" vertical="center" textRotation="255"/>
    </xf>
    <xf numFmtId="0" fontId="33" fillId="2" borderId="3" xfId="0" applyFont="1" applyFill="1" applyBorder="1" applyAlignment="1">
      <alignment horizontal="center" vertical="center"/>
    </xf>
    <xf numFmtId="0" fontId="33" fillId="2" borderId="2" xfId="0" applyFont="1" applyFill="1" applyBorder="1" applyAlignment="1">
      <alignment horizontal="center" vertical="center"/>
    </xf>
    <xf numFmtId="176" fontId="29" fillId="2" borderId="1" xfId="1" applyNumberFormat="1" applyFont="1" applyFill="1" applyBorder="1" applyAlignment="1">
      <alignment horizontal="center" vertical="center"/>
    </xf>
    <xf numFmtId="177" fontId="29" fillId="2" borderId="1" xfId="1" applyNumberFormat="1" applyFont="1" applyFill="1" applyBorder="1" applyAlignment="1">
      <alignment horizontal="center" vertical="center"/>
    </xf>
    <xf numFmtId="178" fontId="29" fillId="2" borderId="1" xfId="1" applyNumberFormat="1" applyFont="1" applyFill="1" applyBorder="1" applyAlignment="1">
      <alignment horizontal="center" vertical="center"/>
    </xf>
    <xf numFmtId="179" fontId="29" fillId="2" borderId="1" xfId="1" applyNumberFormat="1" applyFont="1" applyFill="1" applyBorder="1" applyAlignment="1">
      <alignment horizontal="center" vertical="center"/>
    </xf>
    <xf numFmtId="180" fontId="29" fillId="2" borderId="1" xfId="1" applyNumberFormat="1" applyFont="1" applyFill="1" applyBorder="1" applyAlignment="1">
      <alignment horizontal="center" vertical="center"/>
    </xf>
    <xf numFmtId="0" fontId="33" fillId="2" borderId="3" xfId="0" applyFont="1" applyFill="1" applyBorder="1" applyAlignment="1">
      <alignment horizontal="right" vertical="center"/>
    </xf>
    <xf numFmtId="0" fontId="33" fillId="2" borderId="2" xfId="0" applyFont="1" applyFill="1" applyBorder="1" applyAlignment="1">
      <alignment horizontal="right" vertical="center"/>
    </xf>
    <xf numFmtId="0" fontId="33" fillId="0" borderId="1" xfId="4" applyFont="1" applyBorder="1" applyAlignment="1">
      <alignment horizontal="left" vertical="center" textRotation="255"/>
    </xf>
    <xf numFmtId="0" fontId="33" fillId="0" borderId="1" xfId="0" applyFont="1" applyBorder="1" applyAlignment="1">
      <alignment horizontal="left" vertical="center" textRotation="255"/>
    </xf>
    <xf numFmtId="0" fontId="33" fillId="0" borderId="1" xfId="4" applyFont="1" applyBorder="1" applyAlignment="1">
      <alignment horizontal="center" vertical="center" textRotation="255"/>
    </xf>
    <xf numFmtId="0" fontId="33" fillId="0" borderId="1" xfId="0" applyFont="1" applyBorder="1" applyAlignment="1">
      <alignment horizontal="center" vertical="center" textRotation="255"/>
    </xf>
    <xf numFmtId="0" fontId="33" fillId="0" borderId="1" xfId="4" applyFont="1" applyBorder="1" applyAlignment="1">
      <alignment horizontal="center" vertical="top" textRotation="255"/>
    </xf>
    <xf numFmtId="0" fontId="33" fillId="0" borderId="1" xfId="0" applyFont="1" applyBorder="1" applyAlignment="1">
      <alignment horizontal="center" vertical="top" textRotation="255"/>
    </xf>
    <xf numFmtId="0" fontId="32" fillId="0" borderId="1" xfId="4" applyFont="1" applyBorder="1" applyAlignment="1">
      <alignment horizontal="center" vertical="center" textRotation="255"/>
    </xf>
    <xf numFmtId="0" fontId="32" fillId="0" borderId="1" xfId="0" applyFont="1" applyBorder="1" applyAlignment="1">
      <alignment horizontal="center" vertical="center" textRotation="255"/>
    </xf>
    <xf numFmtId="0" fontId="33" fillId="0" borderId="3" xfId="4" applyFont="1" applyBorder="1" applyAlignment="1">
      <alignment horizontal="center" vertical="center" textRotation="255"/>
    </xf>
    <xf numFmtId="0" fontId="33" fillId="0" borderId="4" xfId="4" applyFont="1" applyBorder="1" applyAlignment="1">
      <alignment horizontal="center" vertical="center" textRotation="255"/>
    </xf>
    <xf numFmtId="0" fontId="33" fillId="0" borderId="2" xfId="4" applyFont="1" applyBorder="1" applyAlignment="1">
      <alignment horizontal="center" vertical="center" textRotation="255"/>
    </xf>
    <xf numFmtId="0" fontId="28" fillId="2" borderId="1" xfId="4" applyFont="1" applyFill="1" applyBorder="1" applyAlignment="1">
      <alignment horizontal="left" vertical="center" textRotation="255"/>
    </xf>
    <xf numFmtId="0" fontId="28" fillId="2" borderId="1" xfId="0" applyFont="1" applyFill="1" applyBorder="1" applyAlignment="1">
      <alignment horizontal="left" vertical="center" textRotation="255"/>
    </xf>
    <xf numFmtId="0" fontId="28" fillId="2" borderId="1" xfId="4" applyFont="1" applyFill="1" applyBorder="1" applyAlignment="1">
      <alignment horizontal="center" vertical="center" textRotation="255"/>
    </xf>
    <xf numFmtId="0" fontId="28" fillId="2" borderId="1" xfId="0" applyFont="1" applyFill="1" applyBorder="1" applyAlignment="1">
      <alignment horizontal="center" vertical="center" textRotation="255"/>
    </xf>
    <xf numFmtId="0" fontId="28" fillId="2" borderId="1" xfId="4" applyFont="1" applyFill="1" applyBorder="1" applyAlignment="1">
      <alignment horizontal="center" vertical="top" textRotation="255"/>
    </xf>
    <xf numFmtId="0" fontId="28" fillId="2" borderId="1" xfId="0" applyFont="1" applyFill="1" applyBorder="1" applyAlignment="1">
      <alignment horizontal="center" vertical="top" textRotation="255"/>
    </xf>
    <xf numFmtId="0" fontId="35" fillId="2" borderId="1" xfId="4" applyFont="1" applyFill="1" applyBorder="1" applyAlignment="1">
      <alignment horizontal="center" vertical="center" textRotation="255"/>
    </xf>
    <xf numFmtId="0" fontId="35" fillId="2" borderId="1" xfId="0" applyFont="1" applyFill="1" applyBorder="1" applyAlignment="1">
      <alignment horizontal="center" vertical="center" textRotation="255"/>
    </xf>
    <xf numFmtId="0" fontId="36" fillId="0" borderId="1" xfId="4" applyFont="1" applyBorder="1" applyAlignment="1">
      <alignment horizontal="center" vertical="center" textRotation="255"/>
    </xf>
    <xf numFmtId="0" fontId="36" fillId="0" borderId="1" xfId="0" applyFont="1" applyBorder="1" applyAlignment="1">
      <alignment horizontal="center" vertical="center" textRotation="255"/>
    </xf>
  </cellXfs>
  <cellStyles count="7">
    <cellStyle name="Headstyle" xfId="4" xr:uid="{00000000-0005-0000-0000-000000000000}"/>
    <cellStyle name="一般" xfId="0" builtinId="0"/>
    <cellStyle name="一般 145" xfId="2" xr:uid="{00000000-0005-0000-0000-000002000000}"/>
    <cellStyle name="一般 2" xfId="5" xr:uid="{00000000-0005-0000-0000-000003000000}"/>
    <cellStyle name="一般 3" xfId="1" xr:uid="{00000000-0005-0000-0000-000004000000}"/>
    <cellStyle name="一般 3 2" xfId="3" xr:uid="{00000000-0005-0000-0000-000005000000}"/>
    <cellStyle name="一般 4" xfId="6" xr:uid="{00000000-0005-0000-0000-000006000000}"/>
  </cellStyles>
  <dxfs count="0"/>
  <tableStyles count="0" defaultTableStyle="TableStyleMedium2" defaultPivotStyle="PivotStyleLight16"/>
  <colors>
    <mruColors>
      <color rgb="FF66FFFF"/>
      <color rgb="FFFFCCFF"/>
      <color rgb="FF0000FF"/>
      <color rgb="FFFF99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44"/>
  <sheetViews>
    <sheetView zoomScale="40" zoomScaleNormal="40" zoomScaleSheetLayoutView="50" workbookViewId="0">
      <selection activeCell="Q18" sqref="Q18"/>
    </sheetView>
  </sheetViews>
  <sheetFormatPr defaultColWidth="8.875" defaultRowHeight="4.9000000000000004" customHeight="1"/>
  <cols>
    <col min="1" max="1" width="7" style="2" customWidth="1"/>
    <col min="2" max="2" width="6.5" style="2" customWidth="1"/>
    <col min="3" max="3" width="56.875" style="2" customWidth="1"/>
    <col min="4" max="4" width="19.25" style="2" hidden="1" customWidth="1"/>
    <col min="5" max="5" width="20.625" style="2" customWidth="1"/>
    <col min="6" max="6" width="12.125" style="2" hidden="1" customWidth="1"/>
    <col min="7" max="7" width="16.25" style="2" hidden="1" customWidth="1"/>
    <col min="8" max="8" width="8.5" style="2" customWidth="1"/>
    <col min="9" max="9" width="53.625" style="2" customWidth="1"/>
    <col min="10" max="10" width="16.5" style="2" hidden="1" customWidth="1"/>
    <col min="11" max="11" width="20.625" style="2" customWidth="1"/>
    <col min="12" max="12" width="15.875" style="2" hidden="1" customWidth="1"/>
    <col min="13" max="13" width="15.25" style="2" hidden="1" customWidth="1"/>
    <col min="14" max="14" width="8.5" style="2" customWidth="1"/>
    <col min="15" max="15" width="54.5" style="2" customWidth="1"/>
    <col min="16" max="16" width="18" style="2" customWidth="1"/>
    <col min="17" max="17" width="20.625" style="19" customWidth="1"/>
    <col min="18" max="18" width="15.625" style="2" hidden="1" customWidth="1"/>
    <col min="19" max="19" width="15.625" style="20" hidden="1" customWidth="1"/>
    <col min="20" max="20" width="8.5" style="2" customWidth="1"/>
    <col min="21" max="21" width="55.25" style="2" customWidth="1"/>
    <col min="22" max="22" width="15.25" style="2" customWidth="1"/>
    <col min="23" max="23" width="20.625" style="19" customWidth="1"/>
    <col min="24" max="25" width="15.625" style="2" hidden="1" customWidth="1"/>
    <col min="26" max="26" width="8.5" style="2" customWidth="1"/>
    <col min="27" max="27" width="66.5" style="2" customWidth="1"/>
    <col min="28" max="28" width="16.5" style="2" customWidth="1"/>
    <col min="29" max="29" width="20.625" style="19" customWidth="1"/>
    <col min="30" max="30" width="14.25" style="2" customWidth="1"/>
    <col min="31" max="31" width="15.625" style="2" customWidth="1"/>
    <col min="32" max="16384" width="8.875" style="2"/>
  </cols>
  <sheetData>
    <row r="1" spans="1:31" s="1" customFormat="1" ht="83.25" customHeight="1">
      <c r="A1" s="148" t="s">
        <v>222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</row>
    <row r="2" spans="1:31" ht="55.15" customHeight="1">
      <c r="A2" s="23" t="s">
        <v>8</v>
      </c>
      <c r="B2" s="149">
        <v>44711</v>
      </c>
      <c r="C2" s="149"/>
      <c r="D2" s="149"/>
      <c r="E2" s="149"/>
      <c r="F2" s="149"/>
      <c r="G2" s="149"/>
      <c r="H2" s="150">
        <f>B2+1</f>
        <v>44712</v>
      </c>
      <c r="I2" s="150"/>
      <c r="J2" s="150"/>
      <c r="K2" s="150"/>
      <c r="L2" s="150"/>
      <c r="M2" s="150"/>
      <c r="N2" s="151">
        <f>H2+1</f>
        <v>44713</v>
      </c>
      <c r="O2" s="151"/>
      <c r="P2" s="151"/>
      <c r="Q2" s="151"/>
      <c r="R2" s="151"/>
      <c r="S2" s="151"/>
      <c r="T2" s="152">
        <f>N2+1</f>
        <v>44714</v>
      </c>
      <c r="U2" s="152"/>
      <c r="V2" s="152"/>
      <c r="W2" s="152"/>
      <c r="X2" s="152"/>
      <c r="Y2" s="152"/>
      <c r="Z2" s="153">
        <f>T2+1</f>
        <v>44715</v>
      </c>
      <c r="AA2" s="153"/>
      <c r="AB2" s="153"/>
      <c r="AC2" s="153"/>
      <c r="AD2" s="153"/>
      <c r="AE2" s="153"/>
    </row>
    <row r="3" spans="1:31" ht="36.6" customHeight="1">
      <c r="A3" s="144" t="s">
        <v>9</v>
      </c>
      <c r="B3" s="144"/>
      <c r="C3" s="147">
        <v>1002</v>
      </c>
      <c r="D3" s="147"/>
      <c r="E3" s="147"/>
      <c r="F3" s="24"/>
      <c r="G3" s="24"/>
      <c r="H3" s="23"/>
      <c r="I3" s="147">
        <f>C3</f>
        <v>1002</v>
      </c>
      <c r="J3" s="147"/>
      <c r="K3" s="147"/>
      <c r="L3" s="24"/>
      <c r="M3" s="24"/>
      <c r="N3" s="23"/>
      <c r="O3" s="147">
        <f>I3</f>
        <v>1002</v>
      </c>
      <c r="P3" s="147"/>
      <c r="Q3" s="147"/>
      <c r="R3" s="24"/>
      <c r="S3" s="24"/>
      <c r="T3" s="23"/>
      <c r="U3" s="147">
        <f>O3</f>
        <v>1002</v>
      </c>
      <c r="V3" s="147"/>
      <c r="W3" s="147"/>
      <c r="X3" s="24"/>
      <c r="Y3" s="24"/>
      <c r="Z3" s="23"/>
      <c r="AA3" s="147">
        <f>U3</f>
        <v>1002</v>
      </c>
      <c r="AB3" s="147"/>
      <c r="AC3" s="147"/>
      <c r="AD3" s="24"/>
      <c r="AE3" s="24"/>
    </row>
    <row r="4" spans="1:31" ht="32.1" customHeight="1">
      <c r="A4" s="144"/>
      <c r="B4" s="144"/>
      <c r="C4" s="50" t="s">
        <v>10</v>
      </c>
      <c r="D4" s="50" t="s">
        <v>11</v>
      </c>
      <c r="E4" s="25" t="s">
        <v>12</v>
      </c>
      <c r="F4" s="49" t="s">
        <v>13</v>
      </c>
      <c r="G4" s="49" t="s">
        <v>14</v>
      </c>
      <c r="H4" s="23"/>
      <c r="I4" s="50" t="s">
        <v>10</v>
      </c>
      <c r="J4" s="50" t="s">
        <v>11</v>
      </c>
      <c r="K4" s="25" t="s">
        <v>12</v>
      </c>
      <c r="L4" s="49" t="s">
        <v>13</v>
      </c>
      <c r="M4" s="49" t="s">
        <v>14</v>
      </c>
      <c r="N4" s="23"/>
      <c r="O4" s="50" t="s">
        <v>10</v>
      </c>
      <c r="P4" s="50" t="s">
        <v>11</v>
      </c>
      <c r="Q4" s="25" t="s">
        <v>12</v>
      </c>
      <c r="R4" s="49" t="s">
        <v>13</v>
      </c>
      <c r="S4" s="49" t="s">
        <v>14</v>
      </c>
      <c r="T4" s="23"/>
      <c r="U4" s="50" t="s">
        <v>10</v>
      </c>
      <c r="V4" s="50" t="s">
        <v>11</v>
      </c>
      <c r="W4" s="25" t="s">
        <v>12</v>
      </c>
      <c r="X4" s="49" t="s">
        <v>13</v>
      </c>
      <c r="Y4" s="49" t="s">
        <v>14</v>
      </c>
      <c r="Z4" s="23"/>
      <c r="AA4" s="50" t="s">
        <v>10</v>
      </c>
      <c r="AB4" s="50" t="s">
        <v>11</v>
      </c>
      <c r="AC4" s="25" t="s">
        <v>12</v>
      </c>
      <c r="AD4" s="49" t="s">
        <v>13</v>
      </c>
      <c r="AE4" s="49" t="s">
        <v>14</v>
      </c>
    </row>
    <row r="5" spans="1:31" s="3" customFormat="1" ht="36" customHeight="1">
      <c r="A5" s="145" t="s">
        <v>15</v>
      </c>
      <c r="B5" s="143"/>
      <c r="C5" s="141"/>
      <c r="D5" s="141"/>
      <c r="E5" s="141"/>
      <c r="F5" s="140"/>
      <c r="G5" s="141"/>
      <c r="H5" s="143"/>
      <c r="I5" s="141"/>
      <c r="J5" s="141"/>
      <c r="K5" s="141"/>
      <c r="L5" s="140"/>
      <c r="M5" s="141"/>
      <c r="N5" s="143"/>
      <c r="O5" s="141" t="s">
        <v>28</v>
      </c>
      <c r="P5" s="141"/>
      <c r="Q5" s="141"/>
      <c r="R5" s="140"/>
      <c r="S5" s="141"/>
      <c r="T5" s="142"/>
      <c r="U5" s="141" t="s">
        <v>28</v>
      </c>
      <c r="V5" s="141"/>
      <c r="W5" s="141"/>
      <c r="X5" s="140"/>
      <c r="Y5" s="141"/>
      <c r="Z5" s="142"/>
      <c r="AA5" s="141"/>
      <c r="AB5" s="141"/>
      <c r="AC5" s="141"/>
      <c r="AD5" s="140"/>
      <c r="AE5" s="141"/>
    </row>
    <row r="6" spans="1:31" s="3" customFormat="1" ht="36" customHeight="1">
      <c r="A6" s="146"/>
      <c r="B6" s="143"/>
      <c r="C6" s="141"/>
      <c r="D6" s="141"/>
      <c r="E6" s="141"/>
      <c r="F6" s="140"/>
      <c r="G6" s="141"/>
      <c r="H6" s="143"/>
      <c r="I6" s="141"/>
      <c r="J6" s="141"/>
      <c r="K6" s="141"/>
      <c r="L6" s="140"/>
      <c r="M6" s="141"/>
      <c r="N6" s="143"/>
      <c r="O6" s="141"/>
      <c r="P6" s="141"/>
      <c r="Q6" s="141"/>
      <c r="R6" s="140"/>
      <c r="S6" s="141"/>
      <c r="T6" s="142"/>
      <c r="U6" s="141"/>
      <c r="V6" s="141"/>
      <c r="W6" s="141"/>
      <c r="X6" s="140"/>
      <c r="Y6" s="141"/>
      <c r="Z6" s="142"/>
      <c r="AA6" s="141"/>
      <c r="AB6" s="141"/>
      <c r="AC6" s="141"/>
      <c r="AD6" s="140"/>
      <c r="AE6" s="141"/>
    </row>
    <row r="7" spans="1:31" s="5" customFormat="1" ht="50.1" customHeight="1">
      <c r="A7" s="130" t="s">
        <v>96</v>
      </c>
      <c r="B7" s="132"/>
      <c r="C7" s="26"/>
      <c r="D7" s="26"/>
      <c r="E7" s="27"/>
      <c r="F7" s="27"/>
      <c r="G7" s="27"/>
      <c r="H7" s="132"/>
      <c r="I7" s="26"/>
      <c r="J7" s="26"/>
      <c r="K7" s="27"/>
      <c r="L7" s="27"/>
      <c r="M7" s="27"/>
      <c r="N7" s="132" t="s">
        <v>210</v>
      </c>
      <c r="O7" s="26" t="s">
        <v>223</v>
      </c>
      <c r="P7" s="26" t="s">
        <v>52</v>
      </c>
      <c r="Q7" s="42">
        <v>13</v>
      </c>
      <c r="R7" s="27">
        <v>68</v>
      </c>
      <c r="S7" s="27">
        <f>Q7*R7</f>
        <v>884</v>
      </c>
      <c r="T7" s="132" t="s">
        <v>212</v>
      </c>
      <c r="U7" s="26" t="s">
        <v>59</v>
      </c>
      <c r="V7" s="26" t="s">
        <v>60</v>
      </c>
      <c r="W7" s="27" t="s">
        <v>48</v>
      </c>
      <c r="X7" s="27">
        <v>100</v>
      </c>
      <c r="Y7" s="27">
        <v>150</v>
      </c>
      <c r="Z7" s="132"/>
      <c r="AA7" s="26"/>
      <c r="AB7" s="26"/>
      <c r="AC7" s="27"/>
      <c r="AD7" s="27"/>
      <c r="AE7" s="27"/>
    </row>
    <row r="8" spans="1:31" s="5" customFormat="1" ht="50.1" customHeight="1">
      <c r="A8" s="131"/>
      <c r="B8" s="133"/>
      <c r="C8" s="26"/>
      <c r="D8" s="26"/>
      <c r="E8" s="27"/>
      <c r="F8" s="27"/>
      <c r="G8" s="27"/>
      <c r="H8" s="133"/>
      <c r="I8" s="26"/>
      <c r="J8" s="26"/>
      <c r="K8" s="27"/>
      <c r="L8" s="27"/>
      <c r="M8" s="27"/>
      <c r="N8" s="133"/>
      <c r="O8" s="26" t="s">
        <v>103</v>
      </c>
      <c r="P8" s="26" t="s">
        <v>33</v>
      </c>
      <c r="Q8" s="37">
        <v>70</v>
      </c>
      <c r="R8" s="27">
        <v>200</v>
      </c>
      <c r="S8" s="27">
        <f>Q8*R8</f>
        <v>14000</v>
      </c>
      <c r="T8" s="133"/>
      <c r="U8" s="26" t="s">
        <v>63</v>
      </c>
      <c r="V8" s="26" t="s">
        <v>47</v>
      </c>
      <c r="W8" s="27" t="s">
        <v>41</v>
      </c>
      <c r="X8" s="27">
        <v>100</v>
      </c>
      <c r="Y8" s="27">
        <v>100</v>
      </c>
      <c r="Z8" s="133"/>
      <c r="AA8" s="26"/>
      <c r="AB8" s="26"/>
      <c r="AC8" s="27"/>
      <c r="AD8" s="27"/>
      <c r="AE8" s="27"/>
    </row>
    <row r="9" spans="1:31" s="5" customFormat="1" ht="50.1" customHeight="1">
      <c r="A9" s="131"/>
      <c r="B9" s="133"/>
      <c r="C9" s="26"/>
      <c r="D9" s="26"/>
      <c r="E9" s="27"/>
      <c r="F9" s="27"/>
      <c r="G9" s="27"/>
      <c r="H9" s="133"/>
      <c r="I9" s="26"/>
      <c r="J9" s="26"/>
      <c r="K9" s="27"/>
      <c r="L9" s="27"/>
      <c r="M9" s="27"/>
      <c r="N9" s="133"/>
      <c r="O9" s="26" t="s">
        <v>73</v>
      </c>
      <c r="P9" s="26" t="s">
        <v>47</v>
      </c>
      <c r="Q9" s="27" t="s">
        <v>41</v>
      </c>
      <c r="R9" s="27">
        <v>148</v>
      </c>
      <c r="S9" s="27">
        <v>148</v>
      </c>
      <c r="T9" s="133"/>
      <c r="U9" s="26" t="s">
        <v>30</v>
      </c>
      <c r="V9" s="26" t="s">
        <v>31</v>
      </c>
      <c r="W9" s="37">
        <v>12</v>
      </c>
      <c r="X9" s="27">
        <v>42</v>
      </c>
      <c r="Y9" s="27">
        <f>W9*X9</f>
        <v>504</v>
      </c>
      <c r="Z9" s="133"/>
      <c r="AA9" s="26"/>
      <c r="AB9" s="26"/>
      <c r="AC9" s="27"/>
      <c r="AD9" s="27"/>
      <c r="AE9" s="27"/>
    </row>
    <row r="10" spans="1:31" s="5" customFormat="1" ht="50.1" customHeight="1">
      <c r="A10" s="131"/>
      <c r="B10" s="133"/>
      <c r="C10" s="26"/>
      <c r="D10" s="26"/>
      <c r="E10" s="27"/>
      <c r="F10" s="27"/>
      <c r="G10" s="27"/>
      <c r="H10" s="133"/>
      <c r="I10" s="26"/>
      <c r="J10" s="26"/>
      <c r="K10" s="27"/>
      <c r="L10" s="27"/>
      <c r="M10" s="27"/>
      <c r="N10" s="133"/>
      <c r="O10" s="26" t="s">
        <v>230</v>
      </c>
      <c r="P10" s="26" t="s">
        <v>138</v>
      </c>
      <c r="Q10" s="37">
        <v>60</v>
      </c>
      <c r="R10" s="27">
        <v>55</v>
      </c>
      <c r="S10" s="27">
        <f>Q10*R10</f>
        <v>3300</v>
      </c>
      <c r="T10" s="133"/>
      <c r="U10" s="26" t="s">
        <v>224</v>
      </c>
      <c r="V10" s="26" t="s">
        <v>67</v>
      </c>
      <c r="W10" s="37">
        <v>145</v>
      </c>
      <c r="X10" s="27">
        <v>47</v>
      </c>
      <c r="Y10" s="27">
        <f>W10*X10</f>
        <v>6815</v>
      </c>
      <c r="Z10" s="133"/>
      <c r="AA10" s="26"/>
      <c r="AB10" s="26"/>
      <c r="AC10" s="27"/>
      <c r="AD10" s="27"/>
      <c r="AE10" s="27"/>
    </row>
    <row r="11" spans="1:31" s="5" customFormat="1" ht="50.1" customHeight="1">
      <c r="A11" s="131"/>
      <c r="B11" s="133"/>
      <c r="C11" s="26"/>
      <c r="D11" s="26"/>
      <c r="E11" s="27"/>
      <c r="F11" s="27"/>
      <c r="G11" s="27"/>
      <c r="H11" s="133"/>
      <c r="I11" s="26"/>
      <c r="J11" s="26"/>
      <c r="K11" s="27"/>
      <c r="L11" s="27"/>
      <c r="M11" s="27"/>
      <c r="N11" s="133"/>
      <c r="O11" s="26"/>
      <c r="P11" s="26"/>
      <c r="Q11" s="27"/>
      <c r="R11" s="27"/>
      <c r="S11" s="27"/>
      <c r="T11" s="133"/>
      <c r="U11" s="26" t="s">
        <v>55</v>
      </c>
      <c r="V11" s="26" t="s">
        <v>33</v>
      </c>
      <c r="W11" s="27" t="s">
        <v>225</v>
      </c>
      <c r="X11" s="27">
        <v>200</v>
      </c>
      <c r="Y11" s="27">
        <v>5600</v>
      </c>
      <c r="Z11" s="133"/>
      <c r="AA11" s="26"/>
      <c r="AB11" s="26"/>
      <c r="AC11" s="27"/>
      <c r="AD11" s="27"/>
      <c r="AE11" s="27"/>
    </row>
    <row r="12" spans="1:31" s="5" customFormat="1" ht="50.1" customHeight="1">
      <c r="A12" s="131"/>
      <c r="B12" s="133"/>
      <c r="C12" s="26"/>
      <c r="D12" s="26"/>
      <c r="E12" s="27"/>
      <c r="F12" s="27"/>
      <c r="G12" s="27"/>
      <c r="H12" s="133"/>
      <c r="I12" s="26"/>
      <c r="J12" s="26"/>
      <c r="K12" s="27"/>
      <c r="L12" s="27"/>
      <c r="M12" s="27"/>
      <c r="N12" s="133"/>
      <c r="O12" s="26"/>
      <c r="P12" s="26"/>
      <c r="Q12" s="27"/>
      <c r="R12" s="27"/>
      <c r="S12" s="27"/>
      <c r="T12" s="133"/>
      <c r="U12" s="26" t="s">
        <v>39</v>
      </c>
      <c r="V12" s="26" t="s">
        <v>40</v>
      </c>
      <c r="W12" s="27" t="s">
        <v>41</v>
      </c>
      <c r="X12" s="27">
        <v>660</v>
      </c>
      <c r="Y12" s="27">
        <v>660</v>
      </c>
      <c r="Z12" s="133"/>
      <c r="AA12" s="26"/>
      <c r="AB12" s="26"/>
      <c r="AC12" s="27"/>
      <c r="AD12" s="27"/>
      <c r="AE12" s="27"/>
    </row>
    <row r="13" spans="1:31" s="5" customFormat="1" ht="50.1" customHeight="1">
      <c r="A13" s="131"/>
      <c r="B13" s="133"/>
      <c r="C13" s="26"/>
      <c r="D13" s="26"/>
      <c r="E13" s="27"/>
      <c r="F13" s="27"/>
      <c r="G13" s="27"/>
      <c r="H13" s="133"/>
      <c r="I13" s="26"/>
      <c r="J13" s="26"/>
      <c r="K13" s="27"/>
      <c r="L13" s="27"/>
      <c r="M13" s="27"/>
      <c r="N13" s="133"/>
      <c r="O13" s="26"/>
      <c r="P13" s="26"/>
      <c r="Q13" s="27"/>
      <c r="R13" s="27"/>
      <c r="S13" s="27"/>
      <c r="T13" s="133"/>
      <c r="U13" s="26" t="s">
        <v>75</v>
      </c>
      <c r="V13" s="26" t="s">
        <v>138</v>
      </c>
      <c r="W13" s="27" t="s">
        <v>92</v>
      </c>
      <c r="X13" s="27">
        <v>75</v>
      </c>
      <c r="Y13" s="27">
        <v>5250</v>
      </c>
      <c r="Z13" s="133"/>
      <c r="AA13" s="26"/>
      <c r="AB13" s="26"/>
      <c r="AC13" s="27"/>
      <c r="AD13" s="27"/>
      <c r="AE13" s="27"/>
    </row>
    <row r="14" spans="1:31" s="5" customFormat="1" ht="50.1" customHeight="1">
      <c r="A14" s="131"/>
      <c r="B14" s="133"/>
      <c r="C14" s="26"/>
      <c r="D14" s="26"/>
      <c r="E14" s="27"/>
      <c r="F14" s="27"/>
      <c r="G14" s="27"/>
      <c r="H14" s="133"/>
      <c r="I14" s="26"/>
      <c r="J14" s="26"/>
      <c r="K14" s="27"/>
      <c r="L14" s="27"/>
      <c r="M14" s="27"/>
      <c r="N14" s="133"/>
      <c r="O14" s="26"/>
      <c r="P14" s="26"/>
      <c r="Q14" s="27"/>
      <c r="R14" s="27"/>
      <c r="S14" s="27"/>
      <c r="T14" s="133"/>
      <c r="U14" s="26" t="s">
        <v>204</v>
      </c>
      <c r="V14" s="26" t="s">
        <v>77</v>
      </c>
      <c r="W14" s="27" t="s">
        <v>71</v>
      </c>
      <c r="X14" s="27">
        <v>26</v>
      </c>
      <c r="Y14" s="27">
        <v>780</v>
      </c>
      <c r="Z14" s="133"/>
      <c r="AA14" s="26"/>
      <c r="AB14" s="26"/>
      <c r="AC14" s="27"/>
      <c r="AD14" s="27"/>
      <c r="AE14" s="27"/>
    </row>
    <row r="15" spans="1:31" s="5" customFormat="1" ht="50.1" customHeight="1">
      <c r="A15" s="131"/>
      <c r="B15" s="133"/>
      <c r="C15" s="26"/>
      <c r="D15" s="26"/>
      <c r="E15" s="27"/>
      <c r="F15" s="27"/>
      <c r="G15" s="27"/>
      <c r="H15" s="133"/>
      <c r="I15" s="26"/>
      <c r="J15" s="26"/>
      <c r="K15" s="27"/>
      <c r="L15" s="27"/>
      <c r="M15" s="27"/>
      <c r="N15" s="133"/>
      <c r="O15" s="26"/>
      <c r="P15" s="26"/>
      <c r="Q15" s="27"/>
      <c r="R15" s="27"/>
      <c r="S15" s="27"/>
      <c r="T15" s="133"/>
      <c r="U15" s="26" t="s">
        <v>45</v>
      </c>
      <c r="V15" s="26" t="s">
        <v>191</v>
      </c>
      <c r="W15" s="37">
        <v>1</v>
      </c>
      <c r="X15" s="27">
        <v>1350</v>
      </c>
      <c r="Y15" s="27">
        <f>W15*X15</f>
        <v>1350</v>
      </c>
      <c r="Z15" s="133"/>
      <c r="AA15" s="26"/>
      <c r="AB15" s="26"/>
      <c r="AC15" s="27"/>
      <c r="AD15" s="27"/>
      <c r="AE15" s="27"/>
    </row>
    <row r="16" spans="1:31" s="5" customFormat="1" ht="50.1" customHeight="1">
      <c r="A16" s="131"/>
      <c r="B16" s="133"/>
      <c r="C16" s="26"/>
      <c r="D16" s="26"/>
      <c r="E16" s="27"/>
      <c r="F16" s="27"/>
      <c r="G16" s="27"/>
      <c r="H16" s="133"/>
      <c r="I16" s="26"/>
      <c r="J16" s="26"/>
      <c r="K16" s="27"/>
      <c r="L16" s="27"/>
      <c r="M16" s="27"/>
      <c r="N16" s="133"/>
      <c r="O16" s="26"/>
      <c r="P16" s="26"/>
      <c r="Q16" s="27"/>
      <c r="R16" s="27"/>
      <c r="S16" s="27"/>
      <c r="T16" s="133"/>
      <c r="U16" s="26" t="s">
        <v>36</v>
      </c>
      <c r="V16" s="26" t="s">
        <v>132</v>
      </c>
      <c r="W16" s="27" t="s">
        <v>32</v>
      </c>
      <c r="X16" s="27">
        <v>61</v>
      </c>
      <c r="Y16" s="27">
        <v>610</v>
      </c>
      <c r="Z16" s="133"/>
      <c r="AA16" s="26"/>
      <c r="AB16" s="26"/>
      <c r="AC16" s="27"/>
      <c r="AD16" s="27"/>
      <c r="AE16" s="27"/>
    </row>
    <row r="17" spans="1:34" s="5" customFormat="1" ht="50.1" customHeight="1">
      <c r="A17" s="130" t="s">
        <v>97</v>
      </c>
      <c r="B17" s="132"/>
      <c r="C17" s="26"/>
      <c r="D17" s="26"/>
      <c r="E17" s="27"/>
      <c r="F17" s="27"/>
      <c r="G17" s="27"/>
      <c r="H17" s="132"/>
      <c r="I17" s="26"/>
      <c r="J17" s="26"/>
      <c r="K17" s="27"/>
      <c r="L17" s="27"/>
      <c r="M17" s="27"/>
      <c r="N17" s="132" t="s">
        <v>226</v>
      </c>
      <c r="O17" s="26" t="s">
        <v>176</v>
      </c>
      <c r="P17" s="26" t="s">
        <v>129</v>
      </c>
      <c r="Q17" s="27" t="s">
        <v>135</v>
      </c>
      <c r="R17" s="27">
        <v>225</v>
      </c>
      <c r="S17" s="27">
        <v>675</v>
      </c>
      <c r="T17" s="132" t="s">
        <v>213</v>
      </c>
      <c r="U17" s="26" t="s">
        <v>62</v>
      </c>
      <c r="V17" s="26" t="s">
        <v>47</v>
      </c>
      <c r="W17" s="27" t="s">
        <v>41</v>
      </c>
      <c r="X17" s="27">
        <v>100</v>
      </c>
      <c r="Y17" s="27">
        <v>100</v>
      </c>
      <c r="Z17" s="132"/>
      <c r="AA17" s="26"/>
      <c r="AB17" s="26"/>
      <c r="AC17" s="27"/>
      <c r="AD17" s="27"/>
      <c r="AE17" s="27"/>
    </row>
    <row r="18" spans="1:34" s="5" customFormat="1" ht="50.1" customHeight="1">
      <c r="A18" s="131"/>
      <c r="B18" s="133"/>
      <c r="C18" s="26"/>
      <c r="D18" s="26"/>
      <c r="E18" s="27"/>
      <c r="F18" s="27"/>
      <c r="G18" s="27"/>
      <c r="H18" s="133"/>
      <c r="I18" s="26"/>
      <c r="J18" s="26"/>
      <c r="K18" s="27"/>
      <c r="L18" s="27"/>
      <c r="M18" s="27"/>
      <c r="N18" s="133"/>
      <c r="O18" s="26" t="s">
        <v>73</v>
      </c>
      <c r="P18" s="26" t="s">
        <v>47</v>
      </c>
      <c r="Q18" s="27" t="s">
        <v>41</v>
      </c>
      <c r="R18" s="27">
        <v>148</v>
      </c>
      <c r="S18" s="27">
        <v>148</v>
      </c>
      <c r="T18" s="133"/>
      <c r="U18" s="26" t="s">
        <v>73</v>
      </c>
      <c r="V18" s="26" t="s">
        <v>47</v>
      </c>
      <c r="W18" s="27" t="s">
        <v>41</v>
      </c>
      <c r="X18" s="27">
        <v>148</v>
      </c>
      <c r="Y18" s="27">
        <v>148</v>
      </c>
      <c r="Z18" s="133"/>
      <c r="AA18" s="26"/>
      <c r="AB18" s="26"/>
      <c r="AC18" s="27"/>
      <c r="AD18" s="27"/>
      <c r="AE18" s="27"/>
    </row>
    <row r="19" spans="1:34" s="5" customFormat="1" ht="50.1" customHeight="1">
      <c r="A19" s="131"/>
      <c r="B19" s="133"/>
      <c r="C19" s="26"/>
      <c r="D19" s="26"/>
      <c r="E19" s="27"/>
      <c r="F19" s="27"/>
      <c r="G19" s="27"/>
      <c r="H19" s="133"/>
      <c r="I19" s="26"/>
      <c r="J19" s="26"/>
      <c r="K19" s="27"/>
      <c r="L19" s="27"/>
      <c r="M19" s="27"/>
      <c r="N19" s="133"/>
      <c r="O19" s="26" t="s">
        <v>36</v>
      </c>
      <c r="P19" s="26" t="s">
        <v>132</v>
      </c>
      <c r="Q19" s="27" t="s">
        <v>32</v>
      </c>
      <c r="R19" s="27">
        <v>61</v>
      </c>
      <c r="S19" s="27">
        <v>610</v>
      </c>
      <c r="T19" s="133"/>
      <c r="U19" s="26" t="s">
        <v>231</v>
      </c>
      <c r="V19" s="26" t="s">
        <v>65</v>
      </c>
      <c r="W19" s="27" t="s">
        <v>196</v>
      </c>
      <c r="X19" s="27">
        <v>182</v>
      </c>
      <c r="Y19" s="27">
        <v>27300</v>
      </c>
      <c r="Z19" s="133"/>
      <c r="AA19" s="26"/>
      <c r="AB19" s="26"/>
      <c r="AC19" s="27"/>
      <c r="AD19" s="27"/>
      <c r="AE19" s="27"/>
    </row>
    <row r="20" spans="1:34" s="5" customFormat="1" ht="50.1" customHeight="1">
      <c r="A20" s="131"/>
      <c r="B20" s="133"/>
      <c r="C20" s="26"/>
      <c r="D20" s="26"/>
      <c r="E20" s="27"/>
      <c r="F20" s="27"/>
      <c r="G20" s="27"/>
      <c r="H20" s="133"/>
      <c r="I20" s="26"/>
      <c r="J20" s="26"/>
      <c r="K20" s="27"/>
      <c r="L20" s="27"/>
      <c r="M20" s="27"/>
      <c r="N20" s="133"/>
      <c r="O20" s="26" t="s">
        <v>101</v>
      </c>
      <c r="P20" s="26" t="s">
        <v>138</v>
      </c>
      <c r="Q20" s="27" t="s">
        <v>44</v>
      </c>
      <c r="R20" s="27">
        <v>91</v>
      </c>
      <c r="S20" s="27">
        <v>1365</v>
      </c>
      <c r="T20" s="133"/>
      <c r="U20" s="26"/>
      <c r="V20" s="26"/>
      <c r="W20" s="27"/>
      <c r="X20" s="27"/>
      <c r="Y20" s="27"/>
      <c r="Z20" s="133"/>
      <c r="AA20" s="26"/>
      <c r="AB20" s="26"/>
      <c r="AC20" s="27"/>
      <c r="AD20" s="27"/>
      <c r="AE20" s="27"/>
    </row>
    <row r="21" spans="1:34" s="5" customFormat="1" ht="50.1" customHeight="1">
      <c r="A21" s="131"/>
      <c r="B21" s="133"/>
      <c r="C21" s="26"/>
      <c r="D21" s="26"/>
      <c r="E21" s="27"/>
      <c r="F21" s="27"/>
      <c r="G21" s="27"/>
      <c r="H21" s="133"/>
      <c r="I21" s="26"/>
      <c r="J21" s="26"/>
      <c r="K21" s="27"/>
      <c r="L21" s="27"/>
      <c r="M21" s="27"/>
      <c r="N21" s="133"/>
      <c r="O21" s="34" t="s">
        <v>185</v>
      </c>
      <c r="P21" s="34" t="s">
        <v>127</v>
      </c>
      <c r="Q21" s="37">
        <v>75</v>
      </c>
      <c r="R21" s="27">
        <v>60</v>
      </c>
      <c r="S21" s="27">
        <f>Q21*R21</f>
        <v>4500</v>
      </c>
      <c r="T21" s="133"/>
      <c r="U21" s="26"/>
      <c r="V21" s="26"/>
      <c r="W21" s="27"/>
      <c r="X21" s="27"/>
      <c r="Y21" s="27"/>
      <c r="Z21" s="133"/>
      <c r="AA21" s="26"/>
      <c r="AB21" s="26"/>
      <c r="AC21" s="27"/>
      <c r="AD21" s="27"/>
      <c r="AE21" s="27"/>
    </row>
    <row r="22" spans="1:34" s="5" customFormat="1" ht="50.1" customHeight="1">
      <c r="A22" s="131"/>
      <c r="B22" s="133"/>
      <c r="C22" s="26"/>
      <c r="D22" s="26"/>
      <c r="E22" s="27"/>
      <c r="F22" s="27"/>
      <c r="G22" s="27"/>
      <c r="H22" s="133"/>
      <c r="I22" s="26"/>
      <c r="J22" s="26"/>
      <c r="K22" s="27"/>
      <c r="L22" s="27"/>
      <c r="M22" s="27"/>
      <c r="N22" s="133"/>
      <c r="O22" s="26" t="s">
        <v>234</v>
      </c>
      <c r="P22" s="26"/>
      <c r="Q22" s="27" t="s">
        <v>164</v>
      </c>
      <c r="R22" s="27"/>
      <c r="S22" s="27"/>
      <c r="T22" s="133"/>
      <c r="U22" s="26"/>
      <c r="V22" s="26"/>
      <c r="W22" s="27"/>
      <c r="X22" s="27"/>
      <c r="Y22" s="27"/>
      <c r="Z22" s="133"/>
      <c r="AA22" s="26"/>
      <c r="AB22" s="26"/>
      <c r="AC22" s="27"/>
      <c r="AD22" s="27"/>
      <c r="AE22" s="27"/>
    </row>
    <row r="23" spans="1:34" s="5" customFormat="1" ht="50.1" customHeight="1">
      <c r="A23" s="134" t="s">
        <v>0</v>
      </c>
      <c r="B23" s="136"/>
      <c r="C23" s="26"/>
      <c r="D23" s="26"/>
      <c r="E23" s="27"/>
      <c r="F23" s="27"/>
      <c r="G23" s="27"/>
      <c r="H23" s="136"/>
      <c r="I23" s="26"/>
      <c r="J23" s="26"/>
      <c r="K23" s="27"/>
      <c r="L23" s="27"/>
      <c r="M23" s="27"/>
      <c r="N23" s="138" t="s">
        <v>1</v>
      </c>
      <c r="O23" s="26" t="s">
        <v>46</v>
      </c>
      <c r="P23" s="26" t="s">
        <v>47</v>
      </c>
      <c r="Q23" s="27" t="s">
        <v>41</v>
      </c>
      <c r="R23" s="27">
        <v>100</v>
      </c>
      <c r="S23" s="27">
        <v>100</v>
      </c>
      <c r="T23" s="136"/>
      <c r="U23" s="26"/>
      <c r="V23" s="26"/>
      <c r="W23" s="27"/>
      <c r="X23" s="27"/>
      <c r="Y23" s="27"/>
      <c r="Z23" s="136"/>
      <c r="AA23" s="26"/>
      <c r="AB23" s="26"/>
      <c r="AC23" s="27"/>
      <c r="AD23" s="27"/>
      <c r="AE23" s="27"/>
    </row>
    <row r="24" spans="1:34" s="5" customFormat="1" ht="50.1" customHeight="1">
      <c r="A24" s="135"/>
      <c r="B24" s="137"/>
      <c r="C24" s="26"/>
      <c r="D24" s="26"/>
      <c r="E24" s="27"/>
      <c r="F24" s="27"/>
      <c r="G24" s="27"/>
      <c r="H24" s="137"/>
      <c r="I24" s="26"/>
      <c r="J24" s="26"/>
      <c r="K24" s="27"/>
      <c r="L24" s="27"/>
      <c r="M24" s="27"/>
      <c r="N24" s="139"/>
      <c r="O24" s="26" t="s">
        <v>125</v>
      </c>
      <c r="P24" s="6" t="s">
        <v>108</v>
      </c>
      <c r="Q24" s="27"/>
      <c r="R24" s="27"/>
      <c r="S24" s="27"/>
      <c r="T24" s="137"/>
      <c r="U24" s="26"/>
      <c r="V24" s="26"/>
      <c r="W24" s="27"/>
      <c r="X24" s="27"/>
      <c r="Y24" s="27"/>
      <c r="Z24" s="137"/>
      <c r="AA24" s="26"/>
      <c r="AB24" s="26"/>
      <c r="AC24" s="27"/>
      <c r="AD24" s="27"/>
      <c r="AE24" s="27"/>
    </row>
    <row r="25" spans="1:34" s="5" customFormat="1" ht="50.1" customHeight="1">
      <c r="A25" s="130" t="s">
        <v>99</v>
      </c>
      <c r="B25" s="132"/>
      <c r="C25" s="26"/>
      <c r="D25" s="26"/>
      <c r="E25" s="27"/>
      <c r="F25" s="27"/>
      <c r="G25" s="27"/>
      <c r="H25" s="132"/>
      <c r="I25" s="26"/>
      <c r="J25" s="26"/>
      <c r="K25" s="27"/>
      <c r="L25" s="27"/>
      <c r="M25" s="27"/>
      <c r="N25" s="132" t="s">
        <v>211</v>
      </c>
      <c r="O25" s="26" t="s">
        <v>49</v>
      </c>
      <c r="P25" s="26" t="s">
        <v>50</v>
      </c>
      <c r="Q25" s="27" t="s">
        <v>134</v>
      </c>
      <c r="R25" s="27">
        <v>865</v>
      </c>
      <c r="S25" s="27">
        <v>865</v>
      </c>
      <c r="T25" s="132" t="s">
        <v>214</v>
      </c>
      <c r="U25" s="26" t="s">
        <v>55</v>
      </c>
      <c r="V25" s="26" t="s">
        <v>33</v>
      </c>
      <c r="W25" s="27" t="s">
        <v>78</v>
      </c>
      <c r="X25" s="27">
        <v>200</v>
      </c>
      <c r="Y25" s="27">
        <v>600</v>
      </c>
      <c r="Z25" s="132"/>
      <c r="AA25" s="26"/>
      <c r="AB25" s="26"/>
      <c r="AC25" s="27"/>
      <c r="AD25" s="27"/>
      <c r="AE25" s="27"/>
    </row>
    <row r="26" spans="1:34" s="5" customFormat="1" ht="50.1" customHeight="1">
      <c r="A26" s="131"/>
      <c r="B26" s="133"/>
      <c r="C26" s="26"/>
      <c r="D26" s="26"/>
      <c r="E26" s="27"/>
      <c r="F26" s="27"/>
      <c r="G26" s="27"/>
      <c r="H26" s="133"/>
      <c r="I26" s="26"/>
      <c r="J26" s="26"/>
      <c r="K26" s="27"/>
      <c r="L26" s="27"/>
      <c r="M26" s="27"/>
      <c r="N26" s="133"/>
      <c r="O26" s="26" t="s">
        <v>148</v>
      </c>
      <c r="P26" s="26" t="s">
        <v>52</v>
      </c>
      <c r="Q26" s="27" t="s">
        <v>74</v>
      </c>
      <c r="R26" s="27">
        <v>75</v>
      </c>
      <c r="S26" s="27">
        <v>1500</v>
      </c>
      <c r="T26" s="133"/>
      <c r="U26" s="26" t="s">
        <v>140</v>
      </c>
      <c r="V26" s="26" t="s">
        <v>141</v>
      </c>
      <c r="W26" s="37">
        <v>10</v>
      </c>
      <c r="X26" s="27">
        <v>83</v>
      </c>
      <c r="Y26" s="27">
        <f>W26*X26</f>
        <v>830</v>
      </c>
      <c r="Z26" s="133"/>
      <c r="AA26" s="26"/>
      <c r="AB26" s="26"/>
      <c r="AC26" s="27"/>
      <c r="AD26" s="27"/>
      <c r="AE26" s="27"/>
    </row>
    <row r="27" spans="1:34" s="5" customFormat="1" ht="50.1" customHeight="1">
      <c r="A27" s="131"/>
      <c r="B27" s="133"/>
      <c r="C27" s="26"/>
      <c r="D27" s="26"/>
      <c r="E27" s="27"/>
      <c r="F27" s="27"/>
      <c r="G27" s="27"/>
      <c r="H27" s="133"/>
      <c r="I27" s="26"/>
      <c r="J27" s="26"/>
      <c r="K27" s="27"/>
      <c r="L27" s="27"/>
      <c r="M27" s="27"/>
      <c r="N27" s="133"/>
      <c r="O27" s="34" t="s">
        <v>235</v>
      </c>
      <c r="P27" s="26" t="s">
        <v>52</v>
      </c>
      <c r="Q27" s="37">
        <v>5</v>
      </c>
      <c r="R27" s="27">
        <v>115</v>
      </c>
      <c r="S27" s="27">
        <f>Q27*R27</f>
        <v>575</v>
      </c>
      <c r="T27" s="133"/>
      <c r="U27" s="26" t="s">
        <v>238</v>
      </c>
      <c r="V27" s="26" t="s">
        <v>173</v>
      </c>
      <c r="W27" s="27" t="s">
        <v>88</v>
      </c>
      <c r="X27" s="27">
        <v>230</v>
      </c>
      <c r="Y27" s="27">
        <v>1380</v>
      </c>
      <c r="Z27" s="133"/>
      <c r="AA27" s="26"/>
      <c r="AB27" s="26"/>
      <c r="AC27" s="27"/>
      <c r="AD27" s="27"/>
      <c r="AE27" s="27"/>
    </row>
    <row r="28" spans="1:34" s="5" customFormat="1" ht="50.1" customHeight="1">
      <c r="A28" s="131"/>
      <c r="B28" s="133"/>
      <c r="C28" s="26"/>
      <c r="D28" s="26"/>
      <c r="E28" s="27"/>
      <c r="F28" s="27"/>
      <c r="G28" s="27"/>
      <c r="H28" s="133"/>
      <c r="I28" s="26"/>
      <c r="J28" s="26"/>
      <c r="K28" s="27"/>
      <c r="L28" s="27"/>
      <c r="M28" s="27"/>
      <c r="N28" s="133"/>
      <c r="O28" s="26"/>
      <c r="P28" s="26"/>
      <c r="Q28" s="27"/>
      <c r="R28" s="27"/>
      <c r="S28" s="27"/>
      <c r="T28" s="133"/>
      <c r="U28" s="26" t="s">
        <v>239</v>
      </c>
      <c r="V28" s="26" t="s">
        <v>228</v>
      </c>
      <c r="W28" s="27" t="s">
        <v>229</v>
      </c>
      <c r="X28" s="27">
        <v>345</v>
      </c>
      <c r="Y28" s="27">
        <v>621</v>
      </c>
      <c r="Z28" s="133"/>
      <c r="AA28" s="26"/>
      <c r="AB28" s="26"/>
      <c r="AC28" s="27"/>
      <c r="AD28" s="27"/>
      <c r="AE28" s="27"/>
    </row>
    <row r="29" spans="1:34" s="5" customFormat="1" ht="50.1" customHeight="1">
      <c r="A29" s="131"/>
      <c r="B29" s="133"/>
      <c r="C29" s="26"/>
      <c r="D29" s="26"/>
      <c r="E29" s="27"/>
      <c r="F29" s="27"/>
      <c r="G29" s="27"/>
      <c r="H29" s="133"/>
      <c r="I29" s="26"/>
      <c r="J29" s="26"/>
      <c r="K29" s="27"/>
      <c r="L29" s="27"/>
      <c r="M29" s="27"/>
      <c r="N29" s="133"/>
      <c r="O29" s="26"/>
      <c r="P29" s="26"/>
      <c r="Q29" s="27"/>
      <c r="R29" s="27"/>
      <c r="S29" s="27"/>
      <c r="T29" s="133"/>
      <c r="U29" s="26" t="s">
        <v>38</v>
      </c>
      <c r="V29" s="26" t="s">
        <v>138</v>
      </c>
      <c r="W29" s="37">
        <v>25</v>
      </c>
      <c r="X29" s="27">
        <v>75</v>
      </c>
      <c r="Y29" s="27">
        <f>W29*X29</f>
        <v>1875</v>
      </c>
      <c r="Z29" s="133"/>
      <c r="AA29" s="26"/>
      <c r="AB29" s="26"/>
      <c r="AC29" s="27"/>
      <c r="AD29" s="27"/>
      <c r="AE29" s="27"/>
    </row>
    <row r="30" spans="1:34" s="7" customFormat="1" ht="45" customHeight="1">
      <c r="A30" s="47" t="s">
        <v>16</v>
      </c>
      <c r="B30" s="48"/>
      <c r="C30" s="26"/>
      <c r="D30" s="26"/>
      <c r="E30" s="27"/>
      <c r="F30" s="27"/>
      <c r="G30" s="27"/>
      <c r="H30" s="48"/>
      <c r="I30" s="26"/>
      <c r="J30" s="26"/>
      <c r="K30" s="27"/>
      <c r="L30" s="27"/>
      <c r="M30" s="27"/>
      <c r="N30" s="48"/>
      <c r="O30" s="26"/>
      <c r="P30" s="26"/>
      <c r="Q30" s="27"/>
      <c r="R30" s="27"/>
      <c r="S30" s="27"/>
      <c r="T30" s="48" t="s">
        <v>16</v>
      </c>
      <c r="U30" s="26" t="s">
        <v>242</v>
      </c>
      <c r="V30" s="26" t="s">
        <v>187</v>
      </c>
      <c r="W30" s="29">
        <v>1202</v>
      </c>
      <c r="X30" s="27">
        <v>13</v>
      </c>
      <c r="Y30" s="27">
        <f>X30*W30</f>
        <v>15626</v>
      </c>
      <c r="Z30" s="48"/>
      <c r="AA30" s="26"/>
      <c r="AB30" s="26"/>
      <c r="AC30" s="27"/>
      <c r="AD30" s="27"/>
      <c r="AE30" s="27"/>
    </row>
    <row r="31" spans="1:34" s="9" customFormat="1" ht="43.35" customHeight="1">
      <c r="A31" s="125" t="s">
        <v>17</v>
      </c>
      <c r="B31" s="126"/>
      <c r="C31" s="127">
        <f>SUM(G5:G30)</f>
        <v>0</v>
      </c>
      <c r="D31" s="128"/>
      <c r="E31" s="128"/>
      <c r="F31" s="128"/>
      <c r="G31" s="129"/>
      <c r="H31" s="8"/>
      <c r="I31" s="127">
        <f>SUM(M5:M30)</f>
        <v>0</v>
      </c>
      <c r="J31" s="128"/>
      <c r="K31" s="128"/>
      <c r="L31" s="128"/>
      <c r="M31" s="129"/>
      <c r="N31" s="8" t="s">
        <v>18</v>
      </c>
      <c r="O31" s="127">
        <f>SUM(S5:S30)</f>
        <v>28670</v>
      </c>
      <c r="P31" s="128"/>
      <c r="Q31" s="128"/>
      <c r="R31" s="128"/>
      <c r="S31" s="129"/>
      <c r="T31" s="8" t="s">
        <v>18</v>
      </c>
      <c r="U31" s="127">
        <f>SUM(Y5:Y30)</f>
        <v>70299</v>
      </c>
      <c r="V31" s="128"/>
      <c r="W31" s="128"/>
      <c r="X31" s="128"/>
      <c r="Y31" s="129"/>
      <c r="Z31" s="8" t="s">
        <v>18</v>
      </c>
      <c r="AA31" s="127">
        <f>SUM(AE5:AE30)</f>
        <v>0</v>
      </c>
      <c r="AB31" s="128"/>
      <c r="AC31" s="128"/>
      <c r="AD31" s="128"/>
      <c r="AE31" s="129"/>
      <c r="AF31" s="114">
        <f>AA31+U31+O31+I31+C31</f>
        <v>98969</v>
      </c>
      <c r="AG31" s="115"/>
      <c r="AH31" s="115"/>
    </row>
    <row r="32" spans="1:34" s="14" customFormat="1" ht="25.35" customHeight="1">
      <c r="A32" s="116" t="s">
        <v>19</v>
      </c>
      <c r="B32" s="117"/>
      <c r="C32" s="110" t="s">
        <v>20</v>
      </c>
      <c r="D32" s="111"/>
      <c r="E32" s="10"/>
      <c r="F32" s="11"/>
      <c r="G32" s="11"/>
      <c r="H32" s="122"/>
      <c r="I32" s="110" t="s">
        <v>20</v>
      </c>
      <c r="J32" s="111"/>
      <c r="K32" s="10"/>
      <c r="L32" s="11"/>
      <c r="M32" s="11"/>
      <c r="N32" s="122"/>
      <c r="O32" s="110" t="s">
        <v>20</v>
      </c>
      <c r="P32" s="111"/>
      <c r="Q32" s="12">
        <v>8</v>
      </c>
      <c r="R32" s="13"/>
      <c r="S32" s="13"/>
      <c r="T32" s="122"/>
      <c r="U32" s="110" t="s">
        <v>20</v>
      </c>
      <c r="V32" s="111"/>
      <c r="W32" s="12">
        <v>5</v>
      </c>
      <c r="X32" s="13"/>
      <c r="Y32" s="13"/>
      <c r="Z32" s="122"/>
      <c r="AA32" s="110" t="s">
        <v>20</v>
      </c>
      <c r="AB32" s="111"/>
      <c r="AC32" s="12"/>
      <c r="AD32" s="13"/>
      <c r="AE32" s="13"/>
      <c r="AF32" s="112">
        <f>AF31/2/1205</f>
        <v>41.065975103734438</v>
      </c>
      <c r="AG32" s="113"/>
      <c r="AH32" s="113"/>
    </row>
    <row r="33" spans="1:34" s="14" customFormat="1" ht="25.35" customHeight="1">
      <c r="A33" s="118"/>
      <c r="B33" s="119"/>
      <c r="C33" s="110" t="s">
        <v>21</v>
      </c>
      <c r="D33" s="111"/>
      <c r="E33" s="10"/>
      <c r="F33" s="11"/>
      <c r="G33" s="11"/>
      <c r="H33" s="123"/>
      <c r="I33" s="110" t="s">
        <v>21</v>
      </c>
      <c r="J33" s="111"/>
      <c r="K33" s="10"/>
      <c r="L33" s="11"/>
      <c r="M33" s="11"/>
      <c r="N33" s="123"/>
      <c r="O33" s="110" t="s">
        <v>21</v>
      </c>
      <c r="P33" s="111"/>
      <c r="Q33" s="12">
        <v>2.2999999999999998</v>
      </c>
      <c r="R33" s="13"/>
      <c r="S33" s="13"/>
      <c r="T33" s="123"/>
      <c r="U33" s="110" t="s">
        <v>21</v>
      </c>
      <c r="V33" s="111"/>
      <c r="W33" s="12">
        <v>3.3</v>
      </c>
      <c r="X33" s="13"/>
      <c r="Y33" s="13"/>
      <c r="Z33" s="123"/>
      <c r="AA33" s="110" t="s">
        <v>21</v>
      </c>
      <c r="AB33" s="111"/>
      <c r="AC33" s="12"/>
      <c r="AD33" s="13"/>
      <c r="AE33" s="13"/>
      <c r="AF33" s="112"/>
      <c r="AG33" s="113"/>
      <c r="AH33" s="113"/>
    </row>
    <row r="34" spans="1:34" s="14" customFormat="1" ht="25.35" customHeight="1">
      <c r="A34" s="118"/>
      <c r="B34" s="119"/>
      <c r="C34" s="110" t="s">
        <v>22</v>
      </c>
      <c r="D34" s="111"/>
      <c r="E34" s="10"/>
      <c r="F34" s="11"/>
      <c r="G34" s="11"/>
      <c r="H34" s="123"/>
      <c r="I34" s="110" t="s">
        <v>22</v>
      </c>
      <c r="J34" s="111"/>
      <c r="K34" s="10"/>
      <c r="L34" s="11"/>
      <c r="M34" s="11"/>
      <c r="N34" s="123"/>
      <c r="O34" s="110" t="s">
        <v>22</v>
      </c>
      <c r="P34" s="111"/>
      <c r="Q34" s="12">
        <v>1.1000000000000001</v>
      </c>
      <c r="R34" s="13"/>
      <c r="S34" s="13"/>
      <c r="T34" s="123"/>
      <c r="U34" s="110" t="s">
        <v>22</v>
      </c>
      <c r="V34" s="111"/>
      <c r="W34" s="12">
        <v>1.2</v>
      </c>
      <c r="X34" s="13"/>
      <c r="Y34" s="13"/>
      <c r="Z34" s="123"/>
      <c r="AA34" s="110" t="s">
        <v>22</v>
      </c>
      <c r="AB34" s="111"/>
      <c r="AC34" s="12"/>
      <c r="AD34" s="13"/>
      <c r="AE34" s="13"/>
    </row>
    <row r="35" spans="1:34" s="14" customFormat="1" ht="25.35" customHeight="1">
      <c r="A35" s="118"/>
      <c r="B35" s="119"/>
      <c r="C35" s="110" t="s">
        <v>23</v>
      </c>
      <c r="D35" s="111"/>
      <c r="E35" s="10"/>
      <c r="F35" s="11"/>
      <c r="G35" s="11"/>
      <c r="H35" s="123"/>
      <c r="I35" s="110" t="s">
        <v>23</v>
      </c>
      <c r="J35" s="111"/>
      <c r="K35" s="10"/>
      <c r="L35" s="11"/>
      <c r="M35" s="11"/>
      <c r="N35" s="123"/>
      <c r="O35" s="110" t="s">
        <v>23</v>
      </c>
      <c r="P35" s="111"/>
      <c r="Q35" s="12"/>
      <c r="R35" s="13"/>
      <c r="S35" s="13"/>
      <c r="T35" s="123"/>
      <c r="U35" s="110" t="s">
        <v>23</v>
      </c>
      <c r="V35" s="111"/>
      <c r="W35" s="12">
        <v>1</v>
      </c>
      <c r="X35" s="13"/>
      <c r="Y35" s="13"/>
      <c r="Z35" s="123"/>
      <c r="AA35" s="110" t="s">
        <v>23</v>
      </c>
      <c r="AB35" s="111"/>
      <c r="AC35" s="12"/>
      <c r="AD35" s="13"/>
      <c r="AE35" s="13"/>
    </row>
    <row r="36" spans="1:34" s="14" customFormat="1" ht="25.35" customHeight="1">
      <c r="A36" s="118"/>
      <c r="B36" s="119"/>
      <c r="C36" s="110" t="s">
        <v>24</v>
      </c>
      <c r="D36" s="111"/>
      <c r="E36" s="10"/>
      <c r="F36" s="11"/>
      <c r="G36" s="11"/>
      <c r="H36" s="123"/>
      <c r="I36" s="110" t="s">
        <v>24</v>
      </c>
      <c r="J36" s="111"/>
      <c r="K36" s="12"/>
      <c r="L36" s="11"/>
      <c r="M36" s="11"/>
      <c r="N36" s="123"/>
      <c r="O36" s="110" t="s">
        <v>24</v>
      </c>
      <c r="P36" s="111"/>
      <c r="Q36" s="12">
        <v>2.5</v>
      </c>
      <c r="R36" s="13"/>
      <c r="S36" s="13"/>
      <c r="T36" s="123"/>
      <c r="U36" s="110" t="s">
        <v>24</v>
      </c>
      <c r="V36" s="111"/>
      <c r="W36" s="12">
        <v>3</v>
      </c>
      <c r="X36" s="13"/>
      <c r="Y36" s="13"/>
      <c r="Z36" s="123"/>
      <c r="AA36" s="110" t="s">
        <v>24</v>
      </c>
      <c r="AB36" s="111"/>
      <c r="AC36" s="12"/>
      <c r="AD36" s="13"/>
      <c r="AE36" s="13"/>
    </row>
    <row r="37" spans="1:34" s="14" customFormat="1" ht="30" customHeight="1">
      <c r="A37" s="120"/>
      <c r="B37" s="121"/>
      <c r="C37" s="110" t="s">
        <v>25</v>
      </c>
      <c r="D37" s="111"/>
      <c r="E37" s="15">
        <f>E32*70+E33*75+E34*25+E35*60+E36*45</f>
        <v>0</v>
      </c>
      <c r="F37" s="11"/>
      <c r="G37" s="11"/>
      <c r="H37" s="124"/>
      <c r="I37" s="110" t="s">
        <v>25</v>
      </c>
      <c r="J37" s="111"/>
      <c r="K37" s="15">
        <f>K32*70+K33*75+K34*25+K35*60+K36*45</f>
        <v>0</v>
      </c>
      <c r="L37" s="11"/>
      <c r="M37" s="11"/>
      <c r="N37" s="124"/>
      <c r="O37" s="110" t="s">
        <v>25</v>
      </c>
      <c r="P37" s="111"/>
      <c r="Q37" s="15">
        <f>Q32*70+Q33*75+Q34*25+Q35*150+Q36*45</f>
        <v>872.5</v>
      </c>
      <c r="R37" s="11"/>
      <c r="S37" s="11"/>
      <c r="T37" s="124"/>
      <c r="U37" s="110" t="s">
        <v>25</v>
      </c>
      <c r="V37" s="111"/>
      <c r="W37" s="15">
        <f>W32*70+W33*75+W34*25+W35*60+W36*45</f>
        <v>822.5</v>
      </c>
      <c r="X37" s="11"/>
      <c r="Y37" s="11"/>
      <c r="Z37" s="124"/>
      <c r="AA37" s="110" t="s">
        <v>25</v>
      </c>
      <c r="AB37" s="111"/>
      <c r="AC37" s="15">
        <f>AC32*70+AC33*75+AC34*25+AC35*60+AC36*45</f>
        <v>0</v>
      </c>
      <c r="AD37" s="11"/>
      <c r="AE37" s="11"/>
    </row>
    <row r="38" spans="1:34" s="14" customFormat="1" ht="47.25" customHeight="1">
      <c r="A38" s="108" t="s">
        <v>26</v>
      </c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</row>
    <row r="39" spans="1:34" s="17" customFormat="1" ht="30" customHeight="1">
      <c r="A39" s="109" t="s">
        <v>27</v>
      </c>
      <c r="B39" s="109"/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6"/>
      <c r="AE39" s="16"/>
    </row>
    <row r="40" spans="1:34" ht="30" customHeight="1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8"/>
      <c r="R40" s="16"/>
      <c r="S40" s="16"/>
      <c r="T40" s="16"/>
      <c r="U40" s="16"/>
      <c r="V40" s="16"/>
      <c r="W40" s="18"/>
      <c r="X40" s="16"/>
      <c r="Y40" s="16"/>
      <c r="Z40" s="16"/>
      <c r="AA40" s="16"/>
      <c r="AB40" s="16"/>
      <c r="AC40" s="18"/>
      <c r="AD40" s="16"/>
      <c r="AE40" s="16"/>
    </row>
    <row r="41" spans="1:34" ht="30" customHeight="1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8"/>
      <c r="R41" s="16"/>
      <c r="S41" s="16"/>
      <c r="T41" s="16"/>
      <c r="U41" s="16"/>
      <c r="V41" s="16"/>
      <c r="W41" s="18"/>
      <c r="X41" s="16"/>
      <c r="Y41" s="16"/>
      <c r="Z41" s="16"/>
      <c r="AA41" s="16"/>
      <c r="AB41" s="16"/>
      <c r="AC41" s="18"/>
      <c r="AD41" s="16"/>
      <c r="AE41" s="16"/>
    </row>
    <row r="42" spans="1:34" ht="30" customHeight="1"/>
    <row r="43" spans="1:34" ht="30" customHeight="1"/>
    <row r="44" spans="1:34" ht="30" customHeight="1"/>
  </sheetData>
  <mergeCells count="113">
    <mergeCell ref="O3:Q3"/>
    <mergeCell ref="U3:W3"/>
    <mergeCell ref="AA3:AC3"/>
    <mergeCell ref="A1:AE1"/>
    <mergeCell ref="B2:G2"/>
    <mergeCell ref="H2:M2"/>
    <mergeCell ref="N2:S2"/>
    <mergeCell ref="T2:Y2"/>
    <mergeCell ref="Z2:AE2"/>
    <mergeCell ref="A4:B4"/>
    <mergeCell ref="A5:A6"/>
    <mergeCell ref="B5:B6"/>
    <mergeCell ref="C5:C6"/>
    <mergeCell ref="D5:D6"/>
    <mergeCell ref="E5:E6"/>
    <mergeCell ref="A3:B3"/>
    <mergeCell ref="C3:E3"/>
    <mergeCell ref="I3:K3"/>
    <mergeCell ref="V5:V6"/>
    <mergeCell ref="W5:W6"/>
    <mergeCell ref="L5:L6"/>
    <mergeCell ref="M5:M6"/>
    <mergeCell ref="N5:N6"/>
    <mergeCell ref="O5:O6"/>
    <mergeCell ref="P5:P6"/>
    <mergeCell ref="Q5:Q6"/>
    <mergeCell ref="F5:F6"/>
    <mergeCell ref="G5:G6"/>
    <mergeCell ref="H5:H6"/>
    <mergeCell ref="I5:I6"/>
    <mergeCell ref="J5:J6"/>
    <mergeCell ref="K5:K6"/>
    <mergeCell ref="A17:A22"/>
    <mergeCell ref="B17:B22"/>
    <mergeCell ref="H17:H22"/>
    <mergeCell ref="N17:N22"/>
    <mergeCell ref="T17:T22"/>
    <mergeCell ref="Z17:Z22"/>
    <mergeCell ref="AD5:AD6"/>
    <mergeCell ref="AE5:AE6"/>
    <mergeCell ref="A7:A16"/>
    <mergeCell ref="B7:B16"/>
    <mergeCell ref="H7:H16"/>
    <mergeCell ref="N7:N16"/>
    <mergeCell ref="T7:T16"/>
    <mergeCell ref="Z7:Z16"/>
    <mergeCell ref="X5:X6"/>
    <mergeCell ref="Y5:Y6"/>
    <mergeCell ref="Z5:Z6"/>
    <mergeCell ref="AA5:AA6"/>
    <mergeCell ref="AB5:AB6"/>
    <mergeCell ref="AC5:AC6"/>
    <mergeCell ref="R5:R6"/>
    <mergeCell ref="S5:S6"/>
    <mergeCell ref="T5:T6"/>
    <mergeCell ref="U5:U6"/>
    <mergeCell ref="A25:A29"/>
    <mergeCell ref="B25:B29"/>
    <mergeCell ref="H25:H29"/>
    <mergeCell ref="N25:N29"/>
    <mergeCell ref="T25:T29"/>
    <mergeCell ref="Z25:Z29"/>
    <mergeCell ref="A23:A24"/>
    <mergeCell ref="B23:B24"/>
    <mergeCell ref="H23:H24"/>
    <mergeCell ref="N23:N24"/>
    <mergeCell ref="T23:T24"/>
    <mergeCell ref="Z23:Z24"/>
    <mergeCell ref="AA32:AB32"/>
    <mergeCell ref="AF32:AH33"/>
    <mergeCell ref="C33:D33"/>
    <mergeCell ref="I33:J33"/>
    <mergeCell ref="O33:P33"/>
    <mergeCell ref="U33:V33"/>
    <mergeCell ref="AA33:AB33"/>
    <mergeCell ref="AF31:AH31"/>
    <mergeCell ref="A32:B37"/>
    <mergeCell ref="C32:D32"/>
    <mergeCell ref="H32:H37"/>
    <mergeCell ref="I32:J32"/>
    <mergeCell ref="N32:N37"/>
    <mergeCell ref="O32:P32"/>
    <mergeCell ref="T32:T37"/>
    <mergeCell ref="U32:V32"/>
    <mergeCell ref="Z32:Z37"/>
    <mergeCell ref="A31:B31"/>
    <mergeCell ref="C31:G31"/>
    <mergeCell ref="I31:M31"/>
    <mergeCell ref="O31:S31"/>
    <mergeCell ref="U31:Y31"/>
    <mergeCell ref="AA31:AE31"/>
    <mergeCell ref="C34:D34"/>
    <mergeCell ref="I34:J34"/>
    <mergeCell ref="O34:P34"/>
    <mergeCell ref="U34:V34"/>
    <mergeCell ref="AA34:AB34"/>
    <mergeCell ref="C35:D35"/>
    <mergeCell ref="I35:J35"/>
    <mergeCell ref="O35:P35"/>
    <mergeCell ref="U35:V35"/>
    <mergeCell ref="AA35:AB35"/>
    <mergeCell ref="A38:AE38"/>
    <mergeCell ref="A39:AC39"/>
    <mergeCell ref="C36:D36"/>
    <mergeCell ref="I36:J36"/>
    <mergeCell ref="O36:P36"/>
    <mergeCell ref="U36:V36"/>
    <mergeCell ref="AA36:AB36"/>
    <mergeCell ref="C37:D37"/>
    <mergeCell ref="I37:J37"/>
    <mergeCell ref="O37:P37"/>
    <mergeCell ref="U37:V37"/>
    <mergeCell ref="AA37:AB37"/>
  </mergeCells>
  <phoneticPr fontId="1" type="noConversion"/>
  <printOptions horizontalCentered="1" verticalCentered="1"/>
  <pageMargins left="0" right="0" top="0" bottom="0" header="0.23622047244094491" footer="0"/>
  <pageSetup paperSize="9" scale="21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45"/>
  <sheetViews>
    <sheetView zoomScale="40" zoomScaleNormal="40" zoomScaleSheetLayoutView="50" workbookViewId="0">
      <selection activeCell="O20" sqref="O20"/>
    </sheetView>
  </sheetViews>
  <sheetFormatPr defaultColWidth="8.875" defaultRowHeight="4.9000000000000004" customHeight="1"/>
  <cols>
    <col min="1" max="1" width="7" style="2" customWidth="1"/>
    <col min="2" max="2" width="6.5" style="2" customWidth="1"/>
    <col min="3" max="3" width="56.875" style="2" customWidth="1"/>
    <col min="4" max="4" width="19.25" style="2" customWidth="1"/>
    <col min="5" max="5" width="20.625" style="2" customWidth="1"/>
    <col min="6" max="6" width="12.125" style="2" hidden="1" customWidth="1"/>
    <col min="7" max="7" width="16.25" style="2" hidden="1" customWidth="1"/>
    <col min="8" max="8" width="8.5" style="2" customWidth="1"/>
    <col min="9" max="9" width="53.625" style="2" customWidth="1"/>
    <col min="10" max="10" width="16.5" style="2" customWidth="1"/>
    <col min="11" max="11" width="20.625" style="2" customWidth="1"/>
    <col min="12" max="12" width="18.5" style="2" hidden="1" customWidth="1"/>
    <col min="13" max="13" width="15.25" style="2" hidden="1" customWidth="1"/>
    <col min="14" max="14" width="8.5" style="2" customWidth="1"/>
    <col min="15" max="15" width="54.5" style="2" customWidth="1"/>
    <col min="16" max="16" width="18" style="2" customWidth="1"/>
    <col min="17" max="17" width="20.625" style="19" customWidth="1"/>
    <col min="18" max="18" width="15.625" style="2" hidden="1" customWidth="1"/>
    <col min="19" max="19" width="15.625" style="20" hidden="1" customWidth="1"/>
    <col min="20" max="20" width="8.5" style="2" customWidth="1"/>
    <col min="21" max="21" width="55.25" style="2" customWidth="1"/>
    <col min="22" max="22" width="15.25" style="2" customWidth="1"/>
    <col min="23" max="23" width="20.625" style="19" customWidth="1"/>
    <col min="24" max="25" width="15.625" style="2" hidden="1" customWidth="1"/>
    <col min="26" max="26" width="8.5" style="2" customWidth="1"/>
    <col min="27" max="27" width="66.5" style="2" customWidth="1"/>
    <col min="28" max="28" width="16.5" style="2" customWidth="1"/>
    <col min="29" max="29" width="20.625" style="19" customWidth="1"/>
    <col min="30" max="30" width="14.25" style="2" hidden="1" customWidth="1"/>
    <col min="31" max="31" width="15.625" style="2" hidden="1" customWidth="1"/>
    <col min="32" max="16384" width="8.875" style="2"/>
  </cols>
  <sheetData>
    <row r="1" spans="1:31" s="1" customFormat="1" ht="83.25" customHeight="1">
      <c r="A1" s="148" t="s">
        <v>243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</row>
    <row r="2" spans="1:31" ht="55.15" customHeight="1">
      <c r="A2" s="23" t="s">
        <v>8</v>
      </c>
      <c r="B2" s="149">
        <v>44718</v>
      </c>
      <c r="C2" s="149"/>
      <c r="D2" s="149"/>
      <c r="E2" s="149"/>
      <c r="F2" s="149"/>
      <c r="G2" s="149"/>
      <c r="H2" s="150">
        <f>B2+1</f>
        <v>44719</v>
      </c>
      <c r="I2" s="150"/>
      <c r="J2" s="150"/>
      <c r="K2" s="150"/>
      <c r="L2" s="150"/>
      <c r="M2" s="150"/>
      <c r="N2" s="151">
        <f>H2+1</f>
        <v>44720</v>
      </c>
      <c r="O2" s="151"/>
      <c r="P2" s="151"/>
      <c r="Q2" s="151"/>
      <c r="R2" s="151"/>
      <c r="S2" s="151"/>
      <c r="T2" s="152">
        <f>N2+1</f>
        <v>44721</v>
      </c>
      <c r="U2" s="152"/>
      <c r="V2" s="152"/>
      <c r="W2" s="152"/>
      <c r="X2" s="152"/>
      <c r="Y2" s="152"/>
      <c r="Z2" s="153">
        <f>T2+1</f>
        <v>44722</v>
      </c>
      <c r="AA2" s="153"/>
      <c r="AB2" s="153"/>
      <c r="AC2" s="153"/>
      <c r="AD2" s="153"/>
      <c r="AE2" s="153"/>
    </row>
    <row r="3" spans="1:31" ht="36.6" customHeight="1">
      <c r="A3" s="144" t="s">
        <v>9</v>
      </c>
      <c r="B3" s="144"/>
      <c r="C3" s="147">
        <v>1182</v>
      </c>
      <c r="D3" s="147"/>
      <c r="E3" s="147"/>
      <c r="F3" s="24"/>
      <c r="G3" s="24"/>
      <c r="H3" s="23"/>
      <c r="I3" s="147">
        <f>C3</f>
        <v>1182</v>
      </c>
      <c r="J3" s="147"/>
      <c r="K3" s="147"/>
      <c r="L3" s="24"/>
      <c r="M3" s="24"/>
      <c r="N3" s="23"/>
      <c r="O3" s="147">
        <f>I3</f>
        <v>1182</v>
      </c>
      <c r="P3" s="147"/>
      <c r="Q3" s="147"/>
      <c r="R3" s="24"/>
      <c r="S3" s="24"/>
      <c r="T3" s="23"/>
      <c r="U3" s="147">
        <f>O3</f>
        <v>1182</v>
      </c>
      <c r="V3" s="147"/>
      <c r="W3" s="147"/>
      <c r="X3" s="24"/>
      <c r="Y3" s="24"/>
      <c r="Z3" s="23"/>
      <c r="AA3" s="147">
        <f>U3</f>
        <v>1182</v>
      </c>
      <c r="AB3" s="147"/>
      <c r="AC3" s="147"/>
      <c r="AD3" s="24"/>
      <c r="AE3" s="24"/>
    </row>
    <row r="4" spans="1:31" ht="32.1" customHeight="1">
      <c r="A4" s="144"/>
      <c r="B4" s="144"/>
      <c r="C4" s="69" t="s">
        <v>10</v>
      </c>
      <c r="D4" s="69" t="s">
        <v>11</v>
      </c>
      <c r="E4" s="25" t="s">
        <v>12</v>
      </c>
      <c r="F4" s="68" t="s">
        <v>13</v>
      </c>
      <c r="G4" s="68" t="s">
        <v>14</v>
      </c>
      <c r="H4" s="23"/>
      <c r="I4" s="69" t="s">
        <v>10</v>
      </c>
      <c r="J4" s="69" t="s">
        <v>11</v>
      </c>
      <c r="K4" s="25" t="s">
        <v>12</v>
      </c>
      <c r="L4" s="68" t="s">
        <v>13</v>
      </c>
      <c r="M4" s="68" t="s">
        <v>14</v>
      </c>
      <c r="N4" s="23"/>
      <c r="O4" s="69" t="s">
        <v>10</v>
      </c>
      <c r="P4" s="69" t="s">
        <v>11</v>
      </c>
      <c r="Q4" s="25" t="s">
        <v>12</v>
      </c>
      <c r="R4" s="68" t="s">
        <v>13</v>
      </c>
      <c r="S4" s="68" t="s">
        <v>14</v>
      </c>
      <c r="T4" s="23"/>
      <c r="U4" s="69" t="s">
        <v>10</v>
      </c>
      <c r="V4" s="69" t="s">
        <v>11</v>
      </c>
      <c r="W4" s="25" t="s">
        <v>12</v>
      </c>
      <c r="X4" s="68" t="s">
        <v>13</v>
      </c>
      <c r="Y4" s="68" t="s">
        <v>14</v>
      </c>
      <c r="Z4" s="23"/>
      <c r="AA4" s="69" t="s">
        <v>10</v>
      </c>
      <c r="AB4" s="69" t="s">
        <v>11</v>
      </c>
      <c r="AC4" s="25" t="s">
        <v>12</v>
      </c>
      <c r="AD4" s="68" t="s">
        <v>13</v>
      </c>
      <c r="AE4" s="68" t="s">
        <v>14</v>
      </c>
    </row>
    <row r="5" spans="1:31" s="3" customFormat="1" ht="36" customHeight="1">
      <c r="A5" s="145" t="s">
        <v>15</v>
      </c>
      <c r="B5" s="143"/>
      <c r="C5" s="141" t="s">
        <v>28</v>
      </c>
      <c r="D5" s="141"/>
      <c r="E5" s="141"/>
      <c r="F5" s="140"/>
      <c r="G5" s="141"/>
      <c r="H5" s="143" t="s">
        <v>167</v>
      </c>
      <c r="I5" s="141" t="s">
        <v>189</v>
      </c>
      <c r="J5" s="141" t="s">
        <v>190</v>
      </c>
      <c r="K5" s="161" t="s">
        <v>244</v>
      </c>
      <c r="L5" s="161">
        <v>190</v>
      </c>
      <c r="M5" s="161">
        <v>152</v>
      </c>
      <c r="N5" s="143"/>
      <c r="O5" s="141" t="s">
        <v>28</v>
      </c>
      <c r="P5" s="141"/>
      <c r="Q5" s="141"/>
      <c r="R5" s="140"/>
      <c r="S5" s="141"/>
      <c r="T5" s="142"/>
      <c r="U5" s="141"/>
      <c r="V5" s="141"/>
      <c r="W5" s="141"/>
      <c r="X5" s="140"/>
      <c r="Y5" s="141"/>
      <c r="Z5" s="142"/>
      <c r="AA5" s="141" t="s">
        <v>28</v>
      </c>
      <c r="AB5" s="141"/>
      <c r="AC5" s="141"/>
      <c r="AD5" s="140"/>
      <c r="AE5" s="141"/>
    </row>
    <row r="6" spans="1:31" s="3" customFormat="1" ht="36" customHeight="1">
      <c r="A6" s="146"/>
      <c r="B6" s="143"/>
      <c r="C6" s="141"/>
      <c r="D6" s="141"/>
      <c r="E6" s="141"/>
      <c r="F6" s="140"/>
      <c r="G6" s="141"/>
      <c r="H6" s="143"/>
      <c r="I6" s="141"/>
      <c r="J6" s="141"/>
      <c r="K6" s="162"/>
      <c r="L6" s="162"/>
      <c r="M6" s="162"/>
      <c r="N6" s="143"/>
      <c r="O6" s="141"/>
      <c r="P6" s="141"/>
      <c r="Q6" s="141"/>
      <c r="R6" s="140"/>
      <c r="S6" s="141"/>
      <c r="T6" s="142"/>
      <c r="U6" s="141"/>
      <c r="V6" s="141"/>
      <c r="W6" s="141"/>
      <c r="X6" s="140"/>
      <c r="Y6" s="141"/>
      <c r="Z6" s="142"/>
      <c r="AA6" s="141"/>
      <c r="AB6" s="141"/>
      <c r="AC6" s="141"/>
      <c r="AD6" s="140"/>
      <c r="AE6" s="141"/>
    </row>
    <row r="7" spans="1:31" s="5" customFormat="1" ht="50.1" customHeight="1">
      <c r="A7" s="155" t="s">
        <v>96</v>
      </c>
      <c r="B7" s="132" t="s">
        <v>215</v>
      </c>
      <c r="C7" s="26" t="s">
        <v>265</v>
      </c>
      <c r="D7" s="26" t="s">
        <v>245</v>
      </c>
      <c r="E7" s="27" t="s">
        <v>246</v>
      </c>
      <c r="F7" s="27">
        <v>230</v>
      </c>
      <c r="G7" s="27">
        <v>17480</v>
      </c>
      <c r="H7" s="132" t="s">
        <v>247</v>
      </c>
      <c r="I7" s="26" t="s">
        <v>30</v>
      </c>
      <c r="J7" s="26" t="s">
        <v>31</v>
      </c>
      <c r="K7" s="27" t="s">
        <v>90</v>
      </c>
      <c r="L7" s="27">
        <v>37</v>
      </c>
      <c r="M7" s="27">
        <v>185</v>
      </c>
      <c r="N7" s="132" t="s">
        <v>248</v>
      </c>
      <c r="O7" s="26" t="s">
        <v>30</v>
      </c>
      <c r="P7" s="26" t="s">
        <v>31</v>
      </c>
      <c r="Q7" s="27" t="s">
        <v>90</v>
      </c>
      <c r="R7" s="27">
        <v>37</v>
      </c>
      <c r="S7" s="27">
        <v>185</v>
      </c>
      <c r="T7" s="132" t="s">
        <v>212</v>
      </c>
      <c r="U7" s="26" t="s">
        <v>59</v>
      </c>
      <c r="V7" s="26" t="s">
        <v>60</v>
      </c>
      <c r="W7" s="27" t="s">
        <v>48</v>
      </c>
      <c r="X7" s="27">
        <v>94</v>
      </c>
      <c r="Y7" s="27">
        <v>141</v>
      </c>
      <c r="Z7" s="132" t="s">
        <v>5</v>
      </c>
      <c r="AA7" s="26" t="s">
        <v>30</v>
      </c>
      <c r="AB7" s="26" t="s">
        <v>31</v>
      </c>
      <c r="AC7" s="27" t="s">
        <v>32</v>
      </c>
      <c r="AD7" s="27">
        <v>37</v>
      </c>
      <c r="AE7" s="27">
        <v>370</v>
      </c>
    </row>
    <row r="8" spans="1:31" s="5" customFormat="1" ht="50.1" customHeight="1">
      <c r="A8" s="156"/>
      <c r="B8" s="133"/>
      <c r="C8" s="26" t="s">
        <v>270</v>
      </c>
      <c r="D8" s="26"/>
      <c r="E8" s="27"/>
      <c r="F8" s="27"/>
      <c r="G8" s="27"/>
      <c r="H8" s="133"/>
      <c r="I8" s="26" t="s">
        <v>130</v>
      </c>
      <c r="J8" s="26" t="s">
        <v>66</v>
      </c>
      <c r="K8" s="27" t="s">
        <v>78</v>
      </c>
      <c r="L8" s="27">
        <v>175</v>
      </c>
      <c r="M8" s="27">
        <v>525</v>
      </c>
      <c r="N8" s="133"/>
      <c r="O8" s="26" t="s">
        <v>249</v>
      </c>
      <c r="P8" s="26" t="s">
        <v>129</v>
      </c>
      <c r="Q8" s="27" t="s">
        <v>250</v>
      </c>
      <c r="R8" s="27">
        <v>125</v>
      </c>
      <c r="S8" s="27">
        <v>1250</v>
      </c>
      <c r="T8" s="133"/>
      <c r="U8" s="26" t="s">
        <v>63</v>
      </c>
      <c r="V8" s="26" t="s">
        <v>47</v>
      </c>
      <c r="W8" s="27" t="s">
        <v>41</v>
      </c>
      <c r="X8" s="27">
        <v>100</v>
      </c>
      <c r="Y8" s="27">
        <v>100</v>
      </c>
      <c r="Z8" s="133"/>
      <c r="AA8" s="26" t="s">
        <v>53</v>
      </c>
      <c r="AB8" s="26" t="s">
        <v>33</v>
      </c>
      <c r="AC8" s="37">
        <v>75</v>
      </c>
      <c r="AD8" s="27">
        <v>183</v>
      </c>
      <c r="AE8" s="58">
        <f>AC8*AD8</f>
        <v>13725</v>
      </c>
    </row>
    <row r="9" spans="1:31" s="5" customFormat="1" ht="50.1" customHeight="1">
      <c r="A9" s="156"/>
      <c r="B9" s="133"/>
      <c r="C9" s="26"/>
      <c r="D9" s="26"/>
      <c r="E9" s="27"/>
      <c r="F9" s="27"/>
      <c r="G9" s="27"/>
      <c r="H9" s="133"/>
      <c r="I9" s="26" t="s">
        <v>193</v>
      </c>
      <c r="J9" s="26" t="s">
        <v>194</v>
      </c>
      <c r="K9" s="27" t="s">
        <v>88</v>
      </c>
      <c r="L9" s="27">
        <v>135</v>
      </c>
      <c r="M9" s="27">
        <v>810</v>
      </c>
      <c r="N9" s="133"/>
      <c r="O9" s="26" t="s">
        <v>75</v>
      </c>
      <c r="P9" s="26" t="s">
        <v>138</v>
      </c>
      <c r="Q9" s="27" t="s">
        <v>172</v>
      </c>
      <c r="R9" s="27">
        <v>72</v>
      </c>
      <c r="S9" s="27">
        <v>2880</v>
      </c>
      <c r="T9" s="133"/>
      <c r="U9" s="26" t="s">
        <v>30</v>
      </c>
      <c r="V9" s="26" t="s">
        <v>31</v>
      </c>
      <c r="W9" s="27" t="s">
        <v>83</v>
      </c>
      <c r="X9" s="27">
        <v>37</v>
      </c>
      <c r="Y9" s="27">
        <v>444</v>
      </c>
      <c r="Z9" s="133"/>
      <c r="AA9" s="26" t="s">
        <v>73</v>
      </c>
      <c r="AB9" s="26" t="s">
        <v>47</v>
      </c>
      <c r="AC9" s="27" t="s">
        <v>41</v>
      </c>
      <c r="AD9" s="27">
        <v>148</v>
      </c>
      <c r="AE9" s="27">
        <v>148</v>
      </c>
    </row>
    <row r="10" spans="1:31" s="5" customFormat="1" ht="50.1" customHeight="1">
      <c r="A10" s="156"/>
      <c r="B10" s="133"/>
      <c r="C10" s="26"/>
      <c r="D10" s="26"/>
      <c r="E10" s="27"/>
      <c r="F10" s="27"/>
      <c r="G10" s="27"/>
      <c r="H10" s="133"/>
      <c r="I10" s="26" t="s">
        <v>180</v>
      </c>
      <c r="J10" s="26" t="s">
        <v>174</v>
      </c>
      <c r="K10" s="27" t="s">
        <v>181</v>
      </c>
      <c r="L10" s="27">
        <v>115</v>
      </c>
      <c r="M10" s="27">
        <v>460</v>
      </c>
      <c r="N10" s="133"/>
      <c r="O10" s="26" t="s">
        <v>73</v>
      </c>
      <c r="P10" s="26" t="s">
        <v>47</v>
      </c>
      <c r="Q10" s="27" t="s">
        <v>41</v>
      </c>
      <c r="R10" s="27">
        <v>148</v>
      </c>
      <c r="S10" s="27">
        <v>148</v>
      </c>
      <c r="T10" s="133"/>
      <c r="U10" s="26" t="s">
        <v>224</v>
      </c>
      <c r="V10" s="26" t="s">
        <v>67</v>
      </c>
      <c r="W10" s="27" t="s">
        <v>251</v>
      </c>
      <c r="X10" s="27">
        <v>47</v>
      </c>
      <c r="Y10" s="27">
        <v>6815</v>
      </c>
      <c r="Z10" s="133"/>
      <c r="AA10" s="26" t="s">
        <v>34</v>
      </c>
      <c r="AB10" s="26" t="s">
        <v>35</v>
      </c>
      <c r="AC10" s="27" t="s">
        <v>84</v>
      </c>
      <c r="AD10" s="27">
        <v>60</v>
      </c>
      <c r="AE10" s="27">
        <v>2700</v>
      </c>
    </row>
    <row r="11" spans="1:31" s="5" customFormat="1" ht="50.1" customHeight="1">
      <c r="A11" s="156"/>
      <c r="B11" s="133"/>
      <c r="C11" s="26"/>
      <c r="D11" s="26"/>
      <c r="E11" s="27"/>
      <c r="F11" s="27"/>
      <c r="G11" s="27"/>
      <c r="H11" s="133"/>
      <c r="I11" s="26" t="s">
        <v>73</v>
      </c>
      <c r="J11" s="26" t="s">
        <v>47</v>
      </c>
      <c r="K11" s="27" t="s">
        <v>41</v>
      </c>
      <c r="L11" s="27">
        <v>148</v>
      </c>
      <c r="M11" s="27">
        <v>148</v>
      </c>
      <c r="N11" s="133"/>
      <c r="O11" s="26" t="s">
        <v>109</v>
      </c>
      <c r="P11" s="26" t="s">
        <v>65</v>
      </c>
      <c r="Q11" s="37">
        <v>42</v>
      </c>
      <c r="R11" s="27">
        <v>154</v>
      </c>
      <c r="S11" s="58">
        <f>Q11*R11</f>
        <v>6468</v>
      </c>
      <c r="T11" s="133"/>
      <c r="U11" s="26" t="s">
        <v>55</v>
      </c>
      <c r="V11" s="26" t="s">
        <v>33</v>
      </c>
      <c r="W11" s="27" t="s">
        <v>225</v>
      </c>
      <c r="X11" s="27">
        <v>183</v>
      </c>
      <c r="Y11" s="27">
        <v>5124</v>
      </c>
      <c r="Z11" s="133"/>
      <c r="AA11" s="26"/>
      <c r="AB11" s="26"/>
      <c r="AC11" s="27"/>
      <c r="AD11" s="27"/>
      <c r="AE11" s="27"/>
    </row>
    <row r="12" spans="1:31" s="5" customFormat="1" ht="50.1" customHeight="1">
      <c r="A12" s="156"/>
      <c r="B12" s="133"/>
      <c r="C12" s="26"/>
      <c r="D12" s="26"/>
      <c r="E12" s="27"/>
      <c r="F12" s="27"/>
      <c r="G12" s="27"/>
      <c r="H12" s="133"/>
      <c r="I12" s="26" t="s">
        <v>266</v>
      </c>
      <c r="J12" s="26" t="s">
        <v>137</v>
      </c>
      <c r="K12" s="42">
        <v>28</v>
      </c>
      <c r="L12" s="27">
        <v>640</v>
      </c>
      <c r="M12" s="58">
        <f>K12*L12</f>
        <v>17920</v>
      </c>
      <c r="N12" s="133"/>
      <c r="O12" s="26" t="s">
        <v>110</v>
      </c>
      <c r="P12" s="26" t="s">
        <v>65</v>
      </c>
      <c r="Q12" s="27" t="s">
        <v>252</v>
      </c>
      <c r="R12" s="27">
        <v>141</v>
      </c>
      <c r="S12" s="27">
        <v>5922</v>
      </c>
      <c r="T12" s="133"/>
      <c r="U12" s="26" t="s">
        <v>39</v>
      </c>
      <c r="V12" s="26" t="s">
        <v>40</v>
      </c>
      <c r="W12" s="27" t="s">
        <v>41</v>
      </c>
      <c r="X12" s="27">
        <v>660</v>
      </c>
      <c r="Y12" s="27">
        <v>660</v>
      </c>
      <c r="Z12" s="133"/>
      <c r="AA12" s="26"/>
      <c r="AB12" s="26"/>
      <c r="AC12" s="27"/>
      <c r="AD12" s="27"/>
      <c r="AE12" s="27"/>
    </row>
    <row r="13" spans="1:31" s="5" customFormat="1" ht="50.1" customHeight="1">
      <c r="A13" s="156"/>
      <c r="B13" s="133"/>
      <c r="C13" s="26"/>
      <c r="D13" s="26"/>
      <c r="E13" s="27"/>
      <c r="F13" s="27"/>
      <c r="G13" s="27"/>
      <c r="H13" s="133"/>
      <c r="I13" s="26" t="s">
        <v>106</v>
      </c>
      <c r="J13" s="26" t="s">
        <v>253</v>
      </c>
      <c r="K13" s="27" t="s">
        <v>145</v>
      </c>
      <c r="L13" s="27">
        <v>120</v>
      </c>
      <c r="M13" s="27">
        <v>600</v>
      </c>
      <c r="N13" s="133"/>
      <c r="O13" s="26"/>
      <c r="P13" s="26"/>
      <c r="Q13" s="27"/>
      <c r="R13" s="27"/>
      <c r="S13" s="27"/>
      <c r="T13" s="133"/>
      <c r="U13" s="26" t="s">
        <v>75</v>
      </c>
      <c r="V13" s="26" t="s">
        <v>138</v>
      </c>
      <c r="W13" s="27" t="s">
        <v>92</v>
      </c>
      <c r="X13" s="27">
        <v>72</v>
      </c>
      <c r="Y13" s="27">
        <v>5040</v>
      </c>
      <c r="Z13" s="133"/>
      <c r="AA13" s="26"/>
      <c r="AB13" s="26"/>
      <c r="AC13" s="27"/>
      <c r="AD13" s="27"/>
      <c r="AE13" s="27"/>
    </row>
    <row r="14" spans="1:31" s="5" customFormat="1" ht="50.1" customHeight="1">
      <c r="A14" s="156"/>
      <c r="B14" s="133"/>
      <c r="C14" s="26"/>
      <c r="D14" s="26"/>
      <c r="E14" s="27"/>
      <c r="F14" s="27"/>
      <c r="G14" s="27"/>
      <c r="H14" s="133"/>
      <c r="I14" s="26"/>
      <c r="J14" s="26"/>
      <c r="K14" s="27"/>
      <c r="L14" s="27"/>
      <c r="M14" s="27"/>
      <c r="N14" s="133"/>
      <c r="O14" s="26"/>
      <c r="P14" s="26"/>
      <c r="Q14" s="27"/>
      <c r="R14" s="27"/>
      <c r="S14" s="27"/>
      <c r="T14" s="133"/>
      <c r="U14" s="26" t="s">
        <v>204</v>
      </c>
      <c r="V14" s="26" t="s">
        <v>77</v>
      </c>
      <c r="W14" s="27" t="s">
        <v>71</v>
      </c>
      <c r="X14" s="27">
        <v>26</v>
      </c>
      <c r="Y14" s="27">
        <v>780</v>
      </c>
      <c r="Z14" s="133"/>
      <c r="AA14" s="26"/>
      <c r="AB14" s="26"/>
      <c r="AC14" s="27"/>
      <c r="AD14" s="27"/>
      <c r="AE14" s="27"/>
    </row>
    <row r="15" spans="1:31" s="5" customFormat="1" ht="50.1" customHeight="1">
      <c r="A15" s="156"/>
      <c r="B15" s="133"/>
      <c r="C15" s="26"/>
      <c r="D15" s="26"/>
      <c r="E15" s="27"/>
      <c r="F15" s="27"/>
      <c r="G15" s="27"/>
      <c r="H15" s="133"/>
      <c r="I15" s="26"/>
      <c r="J15" s="26"/>
      <c r="K15" s="27"/>
      <c r="L15" s="27"/>
      <c r="M15" s="27"/>
      <c r="N15" s="133"/>
      <c r="O15" s="26"/>
      <c r="P15" s="26"/>
      <c r="Q15" s="27"/>
      <c r="R15" s="27"/>
      <c r="S15" s="27"/>
      <c r="T15" s="133"/>
      <c r="U15" s="26" t="s">
        <v>36</v>
      </c>
      <c r="V15" s="26" t="s">
        <v>132</v>
      </c>
      <c r="W15" s="27" t="s">
        <v>32</v>
      </c>
      <c r="X15" s="27">
        <v>61</v>
      </c>
      <c r="Y15" s="27">
        <v>610</v>
      </c>
      <c r="Z15" s="133"/>
      <c r="AA15" s="26"/>
      <c r="AB15" s="26"/>
      <c r="AC15" s="27"/>
      <c r="AD15" s="27"/>
      <c r="AE15" s="27"/>
    </row>
    <row r="16" spans="1:31" s="5" customFormat="1" ht="50.1" customHeight="1">
      <c r="A16" s="156"/>
      <c r="B16" s="133"/>
      <c r="C16" s="26"/>
      <c r="D16" s="26"/>
      <c r="E16" s="27"/>
      <c r="F16" s="27"/>
      <c r="G16" s="27"/>
      <c r="H16" s="133"/>
      <c r="I16" s="26"/>
      <c r="J16" s="26"/>
      <c r="K16" s="27"/>
      <c r="L16" s="27"/>
      <c r="M16" s="27"/>
      <c r="N16" s="133"/>
      <c r="O16" s="26"/>
      <c r="P16" s="26"/>
      <c r="Q16" s="27"/>
      <c r="R16" s="27"/>
      <c r="S16" s="27"/>
      <c r="T16" s="133"/>
      <c r="U16" s="26" t="s">
        <v>45</v>
      </c>
      <c r="V16" s="26" t="s">
        <v>191</v>
      </c>
      <c r="W16" s="27" t="s">
        <v>41</v>
      </c>
      <c r="X16" s="27">
        <v>1350</v>
      </c>
      <c r="Y16" s="27">
        <v>1350</v>
      </c>
      <c r="Z16" s="133"/>
      <c r="AA16" s="26"/>
      <c r="AB16" s="26"/>
      <c r="AC16" s="27"/>
      <c r="AD16" s="27"/>
      <c r="AE16" s="27"/>
    </row>
    <row r="17" spans="1:34" s="5" customFormat="1" ht="50.1" customHeight="1">
      <c r="A17" s="155" t="s">
        <v>97</v>
      </c>
      <c r="B17" s="159" t="s">
        <v>226</v>
      </c>
      <c r="C17" s="34" t="s">
        <v>176</v>
      </c>
      <c r="D17" s="34" t="s">
        <v>129</v>
      </c>
      <c r="E17" s="63">
        <v>3</v>
      </c>
      <c r="F17" s="58">
        <v>225</v>
      </c>
      <c r="G17" s="58">
        <f>E17*F17</f>
        <v>675</v>
      </c>
      <c r="H17" s="159" t="s">
        <v>261</v>
      </c>
      <c r="I17" s="34" t="s">
        <v>59</v>
      </c>
      <c r="J17" s="34" t="s">
        <v>60</v>
      </c>
      <c r="K17" s="64">
        <v>0.6</v>
      </c>
      <c r="L17" s="33">
        <v>94</v>
      </c>
      <c r="M17" s="58">
        <f>K17*L17</f>
        <v>56.4</v>
      </c>
      <c r="N17" s="132" t="s">
        <v>254</v>
      </c>
      <c r="O17" s="26" t="s">
        <v>30</v>
      </c>
      <c r="P17" s="26" t="s">
        <v>31</v>
      </c>
      <c r="Q17" s="27" t="s">
        <v>32</v>
      </c>
      <c r="R17" s="27">
        <v>37</v>
      </c>
      <c r="S17" s="27">
        <v>370</v>
      </c>
      <c r="T17" s="132" t="s">
        <v>213</v>
      </c>
      <c r="U17" s="26" t="s">
        <v>62</v>
      </c>
      <c r="V17" s="26" t="s">
        <v>47</v>
      </c>
      <c r="W17" s="27" t="s">
        <v>48</v>
      </c>
      <c r="X17" s="27">
        <v>100</v>
      </c>
      <c r="Y17" s="27">
        <v>150</v>
      </c>
      <c r="Z17" s="132" t="s">
        <v>218</v>
      </c>
      <c r="AA17" s="26" t="s">
        <v>30</v>
      </c>
      <c r="AB17" s="26" t="s">
        <v>31</v>
      </c>
      <c r="AC17" s="27" t="s">
        <v>181</v>
      </c>
      <c r="AD17" s="27">
        <v>37</v>
      </c>
      <c r="AE17" s="27">
        <v>148</v>
      </c>
    </row>
    <row r="18" spans="1:34" s="5" customFormat="1" ht="50.1" customHeight="1">
      <c r="A18" s="156"/>
      <c r="B18" s="160"/>
      <c r="C18" s="34" t="s">
        <v>73</v>
      </c>
      <c r="D18" s="34" t="s">
        <v>47</v>
      </c>
      <c r="E18" s="37">
        <v>1</v>
      </c>
      <c r="F18" s="58">
        <v>148</v>
      </c>
      <c r="G18" s="58">
        <f>E18*F18</f>
        <v>148</v>
      </c>
      <c r="H18" s="160"/>
      <c r="I18" s="34" t="s">
        <v>30</v>
      </c>
      <c r="J18" s="34" t="s">
        <v>31</v>
      </c>
      <c r="K18" s="37">
        <v>6</v>
      </c>
      <c r="L18" s="33">
        <v>37</v>
      </c>
      <c r="M18" s="58">
        <f>K18*L18</f>
        <v>222</v>
      </c>
      <c r="N18" s="133"/>
      <c r="O18" s="26" t="s">
        <v>82</v>
      </c>
      <c r="P18" s="26" t="s">
        <v>174</v>
      </c>
      <c r="Q18" s="27" t="s">
        <v>88</v>
      </c>
      <c r="R18" s="27">
        <v>115</v>
      </c>
      <c r="S18" s="27">
        <v>690</v>
      </c>
      <c r="T18" s="133"/>
      <c r="U18" s="26" t="s">
        <v>73</v>
      </c>
      <c r="V18" s="26" t="s">
        <v>47</v>
      </c>
      <c r="W18" s="27" t="s">
        <v>48</v>
      </c>
      <c r="X18" s="27">
        <v>148</v>
      </c>
      <c r="Y18" s="27">
        <v>222</v>
      </c>
      <c r="Z18" s="133"/>
      <c r="AA18" s="26" t="s">
        <v>82</v>
      </c>
      <c r="AB18" s="26" t="s">
        <v>174</v>
      </c>
      <c r="AC18" s="27" t="s">
        <v>90</v>
      </c>
      <c r="AD18" s="27">
        <v>115</v>
      </c>
      <c r="AE18" s="27">
        <v>575</v>
      </c>
    </row>
    <row r="19" spans="1:34" s="5" customFormat="1" ht="50.1" customHeight="1">
      <c r="A19" s="156"/>
      <c r="B19" s="160"/>
      <c r="C19" s="34" t="s">
        <v>36</v>
      </c>
      <c r="D19" s="34" t="s">
        <v>132</v>
      </c>
      <c r="E19" s="37">
        <v>10</v>
      </c>
      <c r="F19" s="58">
        <v>61</v>
      </c>
      <c r="G19" s="58">
        <f>E19*F19</f>
        <v>610</v>
      </c>
      <c r="H19" s="160"/>
      <c r="I19" s="34" t="s">
        <v>263</v>
      </c>
      <c r="J19" s="34" t="s">
        <v>93</v>
      </c>
      <c r="K19" s="42">
        <v>3</v>
      </c>
      <c r="L19" s="33">
        <v>140</v>
      </c>
      <c r="M19" s="58">
        <f>K19*L19</f>
        <v>420</v>
      </c>
      <c r="N19" s="133"/>
      <c r="O19" s="26" t="s">
        <v>55</v>
      </c>
      <c r="P19" s="26" t="s">
        <v>33</v>
      </c>
      <c r="Q19" s="27" t="s">
        <v>78</v>
      </c>
      <c r="R19" s="27">
        <v>183</v>
      </c>
      <c r="S19" s="27">
        <v>549</v>
      </c>
      <c r="T19" s="133"/>
      <c r="U19" s="26" t="s">
        <v>268</v>
      </c>
      <c r="V19" s="26" t="s">
        <v>65</v>
      </c>
      <c r="W19" s="27" t="s">
        <v>196</v>
      </c>
      <c r="X19" s="27">
        <v>182</v>
      </c>
      <c r="Y19" s="27">
        <v>27300</v>
      </c>
      <c r="Z19" s="133"/>
      <c r="AA19" s="26" t="s">
        <v>55</v>
      </c>
      <c r="AB19" s="26" t="s">
        <v>33</v>
      </c>
      <c r="AC19" s="27" t="s">
        <v>255</v>
      </c>
      <c r="AD19" s="27">
        <v>183</v>
      </c>
      <c r="AE19" s="27">
        <v>1281</v>
      </c>
    </row>
    <row r="20" spans="1:34" s="5" customFormat="1" ht="50.1" customHeight="1">
      <c r="A20" s="156"/>
      <c r="B20" s="160"/>
      <c r="C20" s="34" t="s">
        <v>101</v>
      </c>
      <c r="D20" s="34" t="s">
        <v>138</v>
      </c>
      <c r="E20" s="37">
        <v>15</v>
      </c>
      <c r="F20" s="58">
        <v>80</v>
      </c>
      <c r="G20" s="58">
        <f>E20*F20</f>
        <v>1200</v>
      </c>
      <c r="H20" s="160"/>
      <c r="I20" s="34" t="s">
        <v>100</v>
      </c>
      <c r="J20" s="34" t="s">
        <v>81</v>
      </c>
      <c r="K20" s="37">
        <v>70</v>
      </c>
      <c r="L20" s="33">
        <v>93</v>
      </c>
      <c r="M20" s="58">
        <f>K20*L20</f>
        <v>6510</v>
      </c>
      <c r="N20" s="133"/>
      <c r="O20" s="26" t="s">
        <v>256</v>
      </c>
      <c r="P20" s="26" t="s">
        <v>77</v>
      </c>
      <c r="Q20" s="33" t="s">
        <v>278</v>
      </c>
      <c r="R20" s="27">
        <v>37</v>
      </c>
      <c r="S20" s="27">
        <v>1295</v>
      </c>
      <c r="T20" s="133"/>
      <c r="U20" s="26" t="s">
        <v>271</v>
      </c>
      <c r="V20" s="26"/>
      <c r="W20" s="27"/>
      <c r="X20" s="27"/>
      <c r="Y20" s="27"/>
      <c r="Z20" s="133"/>
      <c r="AA20" s="26" t="s">
        <v>257</v>
      </c>
      <c r="AB20" s="26" t="s">
        <v>40</v>
      </c>
      <c r="AC20" s="27" t="s">
        <v>41</v>
      </c>
      <c r="AD20" s="27">
        <v>225</v>
      </c>
      <c r="AE20" s="27">
        <v>225</v>
      </c>
    </row>
    <row r="21" spans="1:34" s="5" customFormat="1" ht="50.1" customHeight="1">
      <c r="A21" s="156"/>
      <c r="B21" s="160"/>
      <c r="C21" s="34" t="s">
        <v>185</v>
      </c>
      <c r="D21" s="34" t="s">
        <v>127</v>
      </c>
      <c r="E21" s="37">
        <v>75</v>
      </c>
      <c r="F21" s="58">
        <v>60</v>
      </c>
      <c r="G21" s="58">
        <f>E21*F21</f>
        <v>4500</v>
      </c>
      <c r="H21" s="160"/>
      <c r="I21" s="34"/>
      <c r="J21" s="34"/>
      <c r="K21" s="33"/>
      <c r="L21" s="33"/>
      <c r="M21" s="33"/>
      <c r="N21" s="133"/>
      <c r="O21" s="26" t="s">
        <v>267</v>
      </c>
      <c r="P21" s="26" t="s">
        <v>129</v>
      </c>
      <c r="Q21" s="27" t="s">
        <v>44</v>
      </c>
      <c r="R21" s="27">
        <v>125</v>
      </c>
      <c r="S21" s="27">
        <v>1875</v>
      </c>
      <c r="T21" s="133"/>
      <c r="U21" s="26"/>
      <c r="V21" s="26"/>
      <c r="W21" s="27"/>
      <c r="X21" s="27"/>
      <c r="Y21" s="27"/>
      <c r="Z21" s="133"/>
      <c r="AA21" s="26" t="s">
        <v>280</v>
      </c>
      <c r="AB21" s="28" t="s">
        <v>138</v>
      </c>
      <c r="AC21" s="27" t="s">
        <v>142</v>
      </c>
      <c r="AD21" s="27">
        <v>65</v>
      </c>
      <c r="AE21" s="27">
        <v>6825</v>
      </c>
    </row>
    <row r="22" spans="1:34" s="5" customFormat="1" ht="50.1" customHeight="1">
      <c r="A22" s="156"/>
      <c r="B22" s="160"/>
      <c r="C22" s="34" t="s">
        <v>234</v>
      </c>
      <c r="D22" s="34"/>
      <c r="E22" s="33" t="s">
        <v>164</v>
      </c>
      <c r="F22" s="58"/>
      <c r="G22" s="58"/>
      <c r="H22" s="160"/>
      <c r="I22" s="34"/>
      <c r="J22" s="34"/>
      <c r="K22" s="33"/>
      <c r="L22" s="33"/>
      <c r="M22" s="33"/>
      <c r="N22" s="133"/>
      <c r="O22" s="26" t="s">
        <v>258</v>
      </c>
      <c r="P22" s="26" t="s">
        <v>50</v>
      </c>
      <c r="Q22" s="27" t="s">
        <v>259</v>
      </c>
      <c r="R22" s="27">
        <v>260</v>
      </c>
      <c r="S22" s="27">
        <v>520</v>
      </c>
      <c r="T22" s="133"/>
      <c r="U22" s="26"/>
      <c r="V22" s="26"/>
      <c r="W22" s="27"/>
      <c r="X22" s="27"/>
      <c r="Y22" s="27"/>
      <c r="Z22" s="133"/>
      <c r="AA22" s="26" t="s">
        <v>281</v>
      </c>
      <c r="AB22" s="26" t="s">
        <v>47</v>
      </c>
      <c r="AC22" s="27" t="s">
        <v>41</v>
      </c>
      <c r="AD22" s="27">
        <v>148</v>
      </c>
      <c r="AE22" s="27">
        <v>148</v>
      </c>
    </row>
    <row r="23" spans="1:34" s="5" customFormat="1" ht="50.1" customHeight="1">
      <c r="A23" s="156"/>
      <c r="B23" s="58"/>
      <c r="C23" s="58"/>
      <c r="D23" s="58"/>
      <c r="E23" s="58"/>
      <c r="F23" s="58"/>
      <c r="G23" s="58"/>
      <c r="H23" s="160"/>
      <c r="I23" s="34"/>
      <c r="J23" s="34"/>
      <c r="K23" s="33"/>
      <c r="L23" s="33"/>
      <c r="M23" s="33"/>
      <c r="N23" s="133"/>
      <c r="O23" s="26"/>
      <c r="P23" s="26"/>
      <c r="Q23" s="27"/>
      <c r="R23" s="27"/>
      <c r="S23" s="27"/>
      <c r="T23" s="133"/>
      <c r="U23" s="26"/>
      <c r="V23" s="26"/>
      <c r="W23" s="27"/>
      <c r="X23" s="27"/>
      <c r="Y23" s="27"/>
      <c r="Z23" s="133"/>
      <c r="AA23" s="26"/>
      <c r="AB23" s="26"/>
      <c r="AC23" s="27"/>
      <c r="AD23" s="27"/>
      <c r="AE23" s="27"/>
    </row>
    <row r="24" spans="1:34" s="5" customFormat="1" ht="50.1" customHeight="1">
      <c r="A24" s="155" t="s">
        <v>98</v>
      </c>
      <c r="B24" s="157" t="s">
        <v>3</v>
      </c>
      <c r="C24" s="26" t="s">
        <v>46</v>
      </c>
      <c r="D24" s="26" t="s">
        <v>47</v>
      </c>
      <c r="E24" s="27" t="s">
        <v>41</v>
      </c>
      <c r="F24" s="27">
        <v>100</v>
      </c>
      <c r="G24" s="27">
        <v>100</v>
      </c>
      <c r="H24" s="157" t="s">
        <v>1</v>
      </c>
      <c r="I24" s="26" t="s">
        <v>46</v>
      </c>
      <c r="J24" s="26" t="s">
        <v>47</v>
      </c>
      <c r="K24" s="27" t="s">
        <v>41</v>
      </c>
      <c r="L24" s="27">
        <v>100</v>
      </c>
      <c r="M24" s="27">
        <v>100</v>
      </c>
      <c r="N24" s="157" t="s">
        <v>1</v>
      </c>
      <c r="O24" s="26" t="s">
        <v>46</v>
      </c>
      <c r="P24" s="26" t="s">
        <v>47</v>
      </c>
      <c r="Q24" s="27" t="s">
        <v>41</v>
      </c>
      <c r="R24" s="27">
        <v>100</v>
      </c>
      <c r="S24" s="27">
        <v>100</v>
      </c>
      <c r="T24" s="132"/>
      <c r="U24" s="26"/>
      <c r="V24" s="26"/>
      <c r="W24" s="27"/>
      <c r="X24" s="27"/>
      <c r="Y24" s="27"/>
      <c r="Z24" s="157" t="s">
        <v>1</v>
      </c>
      <c r="AA24" s="26" t="s">
        <v>46</v>
      </c>
      <c r="AB24" s="26" t="s">
        <v>47</v>
      </c>
      <c r="AC24" s="27" t="s">
        <v>41</v>
      </c>
      <c r="AD24" s="27">
        <v>100</v>
      </c>
      <c r="AE24" s="27">
        <v>100</v>
      </c>
    </row>
    <row r="25" spans="1:34" s="5" customFormat="1" ht="50.1" customHeight="1">
      <c r="A25" s="156"/>
      <c r="B25" s="158"/>
      <c r="C25" s="26" t="s">
        <v>282</v>
      </c>
      <c r="D25" s="26" t="s">
        <v>195</v>
      </c>
      <c r="E25" s="37">
        <v>100</v>
      </c>
      <c r="F25" s="27">
        <v>70</v>
      </c>
      <c r="G25" s="27">
        <v>7350</v>
      </c>
      <c r="H25" s="158"/>
      <c r="I25" s="6" t="s">
        <v>269</v>
      </c>
      <c r="J25" s="6" t="s">
        <v>56</v>
      </c>
      <c r="K25" s="66"/>
      <c r="L25" s="4"/>
      <c r="M25" s="4"/>
      <c r="N25" s="158"/>
      <c r="O25" s="6" t="s">
        <v>165</v>
      </c>
      <c r="P25" s="6" t="s">
        <v>108</v>
      </c>
      <c r="Q25" s="66"/>
      <c r="R25" s="21"/>
      <c r="S25" s="21"/>
      <c r="T25" s="133"/>
      <c r="U25" s="26"/>
      <c r="V25" s="26"/>
      <c r="W25" s="27"/>
      <c r="X25" s="27"/>
      <c r="Y25" s="27"/>
      <c r="Z25" s="158"/>
      <c r="AA25" s="6" t="s">
        <v>156</v>
      </c>
      <c r="AB25" s="6" t="s">
        <v>56</v>
      </c>
      <c r="AC25" s="66"/>
      <c r="AD25" s="4"/>
      <c r="AE25" s="4"/>
    </row>
    <row r="26" spans="1:34" s="5" customFormat="1" ht="50.1" customHeight="1">
      <c r="A26" s="155" t="s">
        <v>99</v>
      </c>
      <c r="B26" s="132" t="s">
        <v>216</v>
      </c>
      <c r="C26" s="26" t="s">
        <v>62</v>
      </c>
      <c r="D26" s="26" t="s">
        <v>47</v>
      </c>
      <c r="E26" s="27" t="s">
        <v>41</v>
      </c>
      <c r="F26" s="27">
        <v>100</v>
      </c>
      <c r="G26" s="27">
        <v>100</v>
      </c>
      <c r="H26" s="132" t="s">
        <v>168</v>
      </c>
      <c r="I26" s="26" t="s">
        <v>198</v>
      </c>
      <c r="J26" s="26" t="s">
        <v>33</v>
      </c>
      <c r="K26" s="27" t="s">
        <v>139</v>
      </c>
      <c r="L26" s="27">
        <v>75</v>
      </c>
      <c r="M26" s="27">
        <v>600</v>
      </c>
      <c r="N26" s="132" t="s">
        <v>217</v>
      </c>
      <c r="O26" s="26" t="s">
        <v>198</v>
      </c>
      <c r="P26" s="26" t="s">
        <v>33</v>
      </c>
      <c r="Q26" s="27" t="s">
        <v>88</v>
      </c>
      <c r="R26" s="27">
        <v>75</v>
      </c>
      <c r="S26" s="27">
        <v>450</v>
      </c>
      <c r="T26" s="132" t="s">
        <v>214</v>
      </c>
      <c r="U26" s="26" t="s">
        <v>55</v>
      </c>
      <c r="V26" s="26" t="s">
        <v>33</v>
      </c>
      <c r="W26" s="27" t="s">
        <v>78</v>
      </c>
      <c r="X26" s="27">
        <v>183</v>
      </c>
      <c r="Y26" s="27">
        <v>549</v>
      </c>
      <c r="Z26" s="132" t="s">
        <v>211</v>
      </c>
      <c r="AA26" s="26" t="s">
        <v>49</v>
      </c>
      <c r="AB26" s="26" t="s">
        <v>129</v>
      </c>
      <c r="AC26" s="27" t="s">
        <v>134</v>
      </c>
      <c r="AD26" s="27">
        <v>865</v>
      </c>
      <c r="AE26" s="27">
        <v>865</v>
      </c>
    </row>
    <row r="27" spans="1:34" s="5" customFormat="1" ht="50.1" customHeight="1">
      <c r="A27" s="156"/>
      <c r="B27" s="133"/>
      <c r="C27" s="26" t="s">
        <v>260</v>
      </c>
      <c r="D27" s="26" t="s">
        <v>52</v>
      </c>
      <c r="E27" s="27" t="s">
        <v>64</v>
      </c>
      <c r="F27" s="27">
        <v>320</v>
      </c>
      <c r="G27" s="27">
        <v>192</v>
      </c>
      <c r="H27" s="133"/>
      <c r="I27" s="26" t="s">
        <v>179</v>
      </c>
      <c r="J27" s="26" t="s">
        <v>138</v>
      </c>
      <c r="K27" s="37">
        <v>40</v>
      </c>
      <c r="L27" s="27">
        <v>71</v>
      </c>
      <c r="M27" s="58">
        <f>K27*L27</f>
        <v>2840</v>
      </c>
      <c r="N27" s="133"/>
      <c r="O27" s="26" t="s">
        <v>140</v>
      </c>
      <c r="P27" s="26" t="s">
        <v>141</v>
      </c>
      <c r="Q27" s="27" t="s">
        <v>172</v>
      </c>
      <c r="R27" s="27">
        <v>83</v>
      </c>
      <c r="S27" s="27">
        <v>3320</v>
      </c>
      <c r="T27" s="133"/>
      <c r="U27" s="26" t="s">
        <v>140</v>
      </c>
      <c r="V27" s="26" t="s">
        <v>141</v>
      </c>
      <c r="W27" s="27" t="s">
        <v>32</v>
      </c>
      <c r="X27" s="27">
        <v>83</v>
      </c>
      <c r="Y27" s="27">
        <v>830</v>
      </c>
      <c r="Z27" s="133"/>
      <c r="AA27" s="26" t="s">
        <v>148</v>
      </c>
      <c r="AB27" s="26" t="s">
        <v>52</v>
      </c>
      <c r="AC27" s="27" t="s">
        <v>74</v>
      </c>
      <c r="AD27" s="27">
        <v>75</v>
      </c>
      <c r="AE27" s="27">
        <v>1500</v>
      </c>
    </row>
    <row r="28" spans="1:34" s="5" customFormat="1" ht="50.1" customHeight="1">
      <c r="A28" s="156"/>
      <c r="B28" s="133"/>
      <c r="C28" s="26" t="s">
        <v>264</v>
      </c>
      <c r="D28" s="26" t="s">
        <v>40</v>
      </c>
      <c r="E28" s="27" t="s">
        <v>135</v>
      </c>
      <c r="F28" s="27">
        <v>250</v>
      </c>
      <c r="G28" s="27">
        <v>750</v>
      </c>
      <c r="H28" s="133"/>
      <c r="I28" s="26"/>
      <c r="J28" s="26"/>
      <c r="K28" s="27"/>
      <c r="L28" s="27"/>
      <c r="M28" s="27"/>
      <c r="N28" s="133"/>
      <c r="O28" s="26"/>
      <c r="P28" s="26"/>
      <c r="Q28" s="27"/>
      <c r="R28" s="27"/>
      <c r="S28" s="27"/>
      <c r="T28" s="133"/>
      <c r="U28" s="26" t="s">
        <v>238</v>
      </c>
      <c r="V28" s="26" t="s">
        <v>173</v>
      </c>
      <c r="W28" s="27" t="s">
        <v>88</v>
      </c>
      <c r="X28" s="27">
        <v>230</v>
      </c>
      <c r="Y28" s="27">
        <v>1380</v>
      </c>
      <c r="Z28" s="133"/>
      <c r="AA28" s="34" t="s">
        <v>235</v>
      </c>
      <c r="AB28" s="26" t="s">
        <v>52</v>
      </c>
      <c r="AC28" s="37">
        <v>5</v>
      </c>
      <c r="AD28" s="27">
        <v>115</v>
      </c>
      <c r="AE28" s="58">
        <f>AC28*AD28</f>
        <v>575</v>
      </c>
    </row>
    <row r="29" spans="1:34" s="5" customFormat="1" ht="50.1" customHeight="1">
      <c r="A29" s="156"/>
      <c r="B29" s="133"/>
      <c r="C29" s="26" t="s">
        <v>110</v>
      </c>
      <c r="D29" s="26" t="s">
        <v>65</v>
      </c>
      <c r="E29" s="27" t="s">
        <v>83</v>
      </c>
      <c r="F29" s="27">
        <v>141</v>
      </c>
      <c r="G29" s="27">
        <v>1692</v>
      </c>
      <c r="H29" s="133"/>
      <c r="I29" s="26"/>
      <c r="J29" s="26"/>
      <c r="K29" s="27"/>
      <c r="L29" s="27"/>
      <c r="M29" s="27"/>
      <c r="N29" s="133"/>
      <c r="O29" s="26"/>
      <c r="P29" s="26"/>
      <c r="Q29" s="27"/>
      <c r="R29" s="27"/>
      <c r="S29" s="27"/>
      <c r="T29" s="133"/>
      <c r="U29" s="26" t="s">
        <v>239</v>
      </c>
      <c r="V29" s="26" t="s">
        <v>228</v>
      </c>
      <c r="W29" s="27" t="s">
        <v>229</v>
      </c>
      <c r="X29" s="27">
        <v>345</v>
      </c>
      <c r="Y29" s="27">
        <v>621</v>
      </c>
      <c r="Z29" s="133"/>
      <c r="AA29" s="26"/>
      <c r="AB29" s="26"/>
      <c r="AC29" s="27"/>
      <c r="AD29" s="27"/>
      <c r="AE29" s="27"/>
    </row>
    <row r="30" spans="1:34" s="7" customFormat="1" ht="45" customHeight="1">
      <c r="A30" s="156"/>
      <c r="B30" s="133"/>
      <c r="C30" s="26" t="s">
        <v>262</v>
      </c>
      <c r="D30" s="26" t="s">
        <v>138</v>
      </c>
      <c r="E30" s="37">
        <v>8</v>
      </c>
      <c r="F30" s="27">
        <v>115</v>
      </c>
      <c r="G30" s="58">
        <f>E30*F30</f>
        <v>920</v>
      </c>
      <c r="H30" s="133"/>
      <c r="I30" s="26"/>
      <c r="J30" s="26"/>
      <c r="K30" s="27"/>
      <c r="L30" s="27"/>
      <c r="M30" s="27"/>
      <c r="N30" s="133"/>
      <c r="O30" s="26"/>
      <c r="P30" s="26"/>
      <c r="Q30" s="27"/>
      <c r="R30" s="27"/>
      <c r="S30" s="27"/>
      <c r="T30" s="133"/>
      <c r="U30" s="26" t="s">
        <v>38</v>
      </c>
      <c r="V30" s="26" t="s">
        <v>138</v>
      </c>
      <c r="W30" s="27" t="s">
        <v>72</v>
      </c>
      <c r="X30" s="27">
        <v>72</v>
      </c>
      <c r="Y30" s="27">
        <v>1800</v>
      </c>
      <c r="Z30" s="133"/>
      <c r="AA30" s="26"/>
      <c r="AB30" s="26"/>
      <c r="AC30" s="27"/>
      <c r="AD30" s="27"/>
      <c r="AE30" s="27"/>
    </row>
    <row r="31" spans="1:34" s="9" customFormat="1" ht="43.35" customHeight="1">
      <c r="A31" s="70" t="s">
        <v>2</v>
      </c>
      <c r="B31" s="67"/>
      <c r="C31" s="26"/>
      <c r="D31" s="26"/>
      <c r="E31" s="27"/>
      <c r="F31" s="27"/>
      <c r="G31" s="27"/>
      <c r="H31" s="67" t="s">
        <v>16</v>
      </c>
      <c r="I31" s="26" t="s">
        <v>16</v>
      </c>
      <c r="J31" s="26"/>
      <c r="K31" s="29">
        <v>1202</v>
      </c>
      <c r="L31" s="30">
        <v>11</v>
      </c>
      <c r="M31" s="30">
        <f>K31*L31</f>
        <v>13222</v>
      </c>
      <c r="N31" s="67"/>
      <c r="O31" s="26"/>
      <c r="P31" s="26"/>
      <c r="Q31" s="27"/>
      <c r="R31" s="27"/>
      <c r="S31" s="27"/>
      <c r="T31" s="67" t="s">
        <v>16</v>
      </c>
      <c r="U31" s="26" t="s">
        <v>16</v>
      </c>
      <c r="V31" s="26"/>
      <c r="W31" s="29">
        <v>1202</v>
      </c>
      <c r="X31" s="30">
        <v>11</v>
      </c>
      <c r="Y31" s="30">
        <f>W31*X31</f>
        <v>13222</v>
      </c>
      <c r="Z31" s="67"/>
      <c r="AA31" s="26"/>
      <c r="AB31" s="26"/>
      <c r="AC31" s="27"/>
      <c r="AD31" s="27"/>
      <c r="AE31" s="27"/>
      <c r="AF31" s="154"/>
      <c r="AG31" s="115"/>
      <c r="AH31" s="115"/>
    </row>
    <row r="32" spans="1:34" s="9" customFormat="1" ht="43.35" customHeight="1">
      <c r="A32" s="125" t="s">
        <v>17</v>
      </c>
      <c r="B32" s="126"/>
      <c r="C32" s="127">
        <f>SUM(G5:G31)</f>
        <v>35717</v>
      </c>
      <c r="D32" s="128"/>
      <c r="E32" s="128"/>
      <c r="F32" s="128"/>
      <c r="G32" s="129"/>
      <c r="H32" s="8"/>
      <c r="I32" s="127">
        <f>SUM(M5:M31)</f>
        <v>44770.400000000001</v>
      </c>
      <c r="J32" s="128"/>
      <c r="K32" s="128"/>
      <c r="L32" s="128"/>
      <c r="M32" s="129"/>
      <c r="N32" s="8" t="s">
        <v>18</v>
      </c>
      <c r="O32" s="127">
        <f>SUM(S5:S31)</f>
        <v>26022</v>
      </c>
      <c r="P32" s="128"/>
      <c r="Q32" s="128"/>
      <c r="R32" s="128"/>
      <c r="S32" s="129"/>
      <c r="T32" s="8" t="s">
        <v>18</v>
      </c>
      <c r="U32" s="127">
        <f>SUM(Y5:Y31)</f>
        <v>67138</v>
      </c>
      <c r="V32" s="128"/>
      <c r="W32" s="128"/>
      <c r="X32" s="128"/>
      <c r="Y32" s="129"/>
      <c r="Z32" s="8" t="s">
        <v>18</v>
      </c>
      <c r="AA32" s="127">
        <f>SUM(AE5:AE31)</f>
        <v>29185</v>
      </c>
      <c r="AB32" s="128"/>
      <c r="AC32" s="128"/>
      <c r="AD32" s="128"/>
      <c r="AE32" s="129"/>
      <c r="AF32" s="114">
        <f>AA32+U32+O32+I32+C32</f>
        <v>202832.4</v>
      </c>
      <c r="AG32" s="115"/>
      <c r="AH32" s="115"/>
    </row>
    <row r="33" spans="1:34" s="14" customFormat="1" ht="25.35" customHeight="1">
      <c r="A33" s="116" t="s">
        <v>19</v>
      </c>
      <c r="B33" s="117"/>
      <c r="C33" s="110" t="s">
        <v>20</v>
      </c>
      <c r="D33" s="111"/>
      <c r="E33" s="10">
        <v>6.2</v>
      </c>
      <c r="F33" s="11"/>
      <c r="G33" s="11"/>
      <c r="H33" s="122"/>
      <c r="I33" s="110" t="s">
        <v>20</v>
      </c>
      <c r="J33" s="111"/>
      <c r="K33" s="10">
        <v>5.5</v>
      </c>
      <c r="L33" s="11"/>
      <c r="M33" s="11"/>
      <c r="N33" s="122"/>
      <c r="O33" s="110" t="s">
        <v>20</v>
      </c>
      <c r="P33" s="111"/>
      <c r="Q33" s="12">
        <v>6.7</v>
      </c>
      <c r="R33" s="13"/>
      <c r="S33" s="13"/>
      <c r="T33" s="122"/>
      <c r="U33" s="110" t="s">
        <v>20</v>
      </c>
      <c r="V33" s="111"/>
      <c r="W33" s="12">
        <v>5</v>
      </c>
      <c r="X33" s="13"/>
      <c r="Y33" s="13"/>
      <c r="Z33" s="122"/>
      <c r="AA33" s="110" t="s">
        <v>20</v>
      </c>
      <c r="AB33" s="111"/>
      <c r="AC33" s="12">
        <v>6.8</v>
      </c>
      <c r="AD33" s="13"/>
      <c r="AE33" s="13"/>
      <c r="AF33" s="112">
        <f>AF32/5/1202</f>
        <v>33.74915141430948</v>
      </c>
      <c r="AG33" s="113"/>
      <c r="AH33" s="113"/>
    </row>
    <row r="34" spans="1:34" s="14" customFormat="1" ht="25.35" customHeight="1">
      <c r="A34" s="118"/>
      <c r="B34" s="119"/>
      <c r="C34" s="110" t="s">
        <v>21</v>
      </c>
      <c r="D34" s="111"/>
      <c r="E34" s="10">
        <v>2.2000000000000002</v>
      </c>
      <c r="F34" s="11"/>
      <c r="G34" s="11"/>
      <c r="H34" s="123"/>
      <c r="I34" s="110" t="s">
        <v>21</v>
      </c>
      <c r="J34" s="111"/>
      <c r="K34" s="10">
        <v>3.4</v>
      </c>
      <c r="L34" s="11"/>
      <c r="M34" s="11"/>
      <c r="N34" s="123"/>
      <c r="O34" s="110" t="s">
        <v>21</v>
      </c>
      <c r="P34" s="111"/>
      <c r="Q34" s="12">
        <v>2.1</v>
      </c>
      <c r="R34" s="13"/>
      <c r="S34" s="13"/>
      <c r="T34" s="123"/>
      <c r="U34" s="110" t="s">
        <v>21</v>
      </c>
      <c r="V34" s="111"/>
      <c r="W34" s="12">
        <v>3.3</v>
      </c>
      <c r="X34" s="13"/>
      <c r="Y34" s="13"/>
      <c r="Z34" s="123"/>
      <c r="AA34" s="110" t="s">
        <v>21</v>
      </c>
      <c r="AB34" s="111"/>
      <c r="AC34" s="12">
        <v>2</v>
      </c>
      <c r="AD34" s="13"/>
      <c r="AE34" s="13"/>
      <c r="AF34" s="112"/>
      <c r="AG34" s="113"/>
      <c r="AH34" s="113"/>
    </row>
    <row r="35" spans="1:34" s="14" customFormat="1" ht="25.35" customHeight="1">
      <c r="A35" s="118"/>
      <c r="B35" s="119"/>
      <c r="C35" s="110" t="s">
        <v>22</v>
      </c>
      <c r="D35" s="111"/>
      <c r="E35" s="10">
        <v>1.1000000000000001</v>
      </c>
      <c r="F35" s="11"/>
      <c r="G35" s="11"/>
      <c r="H35" s="123"/>
      <c r="I35" s="110" t="s">
        <v>22</v>
      </c>
      <c r="J35" s="111"/>
      <c r="K35" s="10">
        <v>1.2</v>
      </c>
      <c r="L35" s="11"/>
      <c r="M35" s="11"/>
      <c r="N35" s="123"/>
      <c r="O35" s="110" t="s">
        <v>22</v>
      </c>
      <c r="P35" s="111"/>
      <c r="Q35" s="12">
        <v>1.6</v>
      </c>
      <c r="R35" s="13"/>
      <c r="S35" s="13"/>
      <c r="T35" s="123"/>
      <c r="U35" s="110" t="s">
        <v>22</v>
      </c>
      <c r="V35" s="111"/>
      <c r="W35" s="12">
        <v>1.2</v>
      </c>
      <c r="X35" s="13"/>
      <c r="Y35" s="13"/>
      <c r="Z35" s="123"/>
      <c r="AA35" s="110" t="s">
        <v>22</v>
      </c>
      <c r="AB35" s="111"/>
      <c r="AC35" s="12">
        <v>1.9</v>
      </c>
      <c r="AD35" s="13"/>
      <c r="AE35" s="13"/>
    </row>
    <row r="36" spans="1:34" s="14" customFormat="1" ht="25.35" customHeight="1">
      <c r="A36" s="118"/>
      <c r="B36" s="119"/>
      <c r="C36" s="110" t="s">
        <v>23</v>
      </c>
      <c r="D36" s="111"/>
      <c r="E36" s="10"/>
      <c r="F36" s="11"/>
      <c r="G36" s="11"/>
      <c r="H36" s="123"/>
      <c r="I36" s="110" t="s">
        <v>23</v>
      </c>
      <c r="J36" s="111"/>
      <c r="K36" s="10">
        <v>1</v>
      </c>
      <c r="L36" s="11"/>
      <c r="M36" s="11"/>
      <c r="N36" s="123"/>
      <c r="O36" s="110" t="s">
        <v>23</v>
      </c>
      <c r="P36" s="111"/>
      <c r="Q36" s="12"/>
      <c r="R36" s="13"/>
      <c r="S36" s="13"/>
      <c r="T36" s="123"/>
      <c r="U36" s="110" t="s">
        <v>23</v>
      </c>
      <c r="V36" s="111"/>
      <c r="W36" s="12">
        <v>1</v>
      </c>
      <c r="X36" s="13"/>
      <c r="Y36" s="13"/>
      <c r="Z36" s="123"/>
      <c r="AA36" s="110" t="s">
        <v>23</v>
      </c>
      <c r="AB36" s="111"/>
      <c r="AC36" s="12"/>
      <c r="AD36" s="13"/>
      <c r="AE36" s="13"/>
    </row>
    <row r="37" spans="1:34" s="14" customFormat="1" ht="25.35" customHeight="1">
      <c r="A37" s="118"/>
      <c r="B37" s="119"/>
      <c r="C37" s="110" t="s">
        <v>24</v>
      </c>
      <c r="D37" s="111"/>
      <c r="E37" s="10">
        <v>3.5</v>
      </c>
      <c r="F37" s="11"/>
      <c r="G37" s="11"/>
      <c r="H37" s="123"/>
      <c r="I37" s="110" t="s">
        <v>24</v>
      </c>
      <c r="J37" s="111"/>
      <c r="K37" s="12">
        <v>3.2</v>
      </c>
      <c r="L37" s="11"/>
      <c r="M37" s="11"/>
      <c r="N37" s="123"/>
      <c r="O37" s="110" t="s">
        <v>24</v>
      </c>
      <c r="P37" s="111"/>
      <c r="Q37" s="12">
        <v>3</v>
      </c>
      <c r="R37" s="13"/>
      <c r="S37" s="13"/>
      <c r="T37" s="123"/>
      <c r="U37" s="110" t="s">
        <v>24</v>
      </c>
      <c r="V37" s="111"/>
      <c r="W37" s="12">
        <v>3</v>
      </c>
      <c r="X37" s="13"/>
      <c r="Y37" s="13"/>
      <c r="Z37" s="123"/>
      <c r="AA37" s="110" t="s">
        <v>24</v>
      </c>
      <c r="AB37" s="111"/>
      <c r="AC37" s="12">
        <v>2.5</v>
      </c>
      <c r="AD37" s="13"/>
      <c r="AE37" s="13"/>
    </row>
    <row r="38" spans="1:34" s="14" customFormat="1" ht="30" customHeight="1">
      <c r="A38" s="120"/>
      <c r="B38" s="121"/>
      <c r="C38" s="110" t="s">
        <v>25</v>
      </c>
      <c r="D38" s="111"/>
      <c r="E38" s="15">
        <f>E33*70+E34*75+E35*25+E36*60+E37*45</f>
        <v>784</v>
      </c>
      <c r="F38" s="11"/>
      <c r="G38" s="11"/>
      <c r="H38" s="124"/>
      <c r="I38" s="110" t="s">
        <v>25</v>
      </c>
      <c r="J38" s="111"/>
      <c r="K38" s="15">
        <f>K33*70+K34*75+K35*25+K36*60+K37*45</f>
        <v>874</v>
      </c>
      <c r="L38" s="11"/>
      <c r="M38" s="11"/>
      <c r="N38" s="124"/>
      <c r="O38" s="110" t="s">
        <v>25</v>
      </c>
      <c r="P38" s="111"/>
      <c r="Q38" s="15">
        <f>Q33*70+Q34*75+Q35*25+Q36*150+Q37*45</f>
        <v>801.5</v>
      </c>
      <c r="R38" s="11"/>
      <c r="S38" s="11"/>
      <c r="T38" s="124"/>
      <c r="U38" s="110" t="s">
        <v>25</v>
      </c>
      <c r="V38" s="111"/>
      <c r="W38" s="15">
        <f>W33*70+W34*75+W35*25+W36*60+W37*45</f>
        <v>822.5</v>
      </c>
      <c r="X38" s="11"/>
      <c r="Y38" s="11"/>
      <c r="Z38" s="124"/>
      <c r="AA38" s="110" t="s">
        <v>25</v>
      </c>
      <c r="AB38" s="111"/>
      <c r="AC38" s="15">
        <f>AC33*70+AC34*75+AC35*25+AC36*60+AC37*45</f>
        <v>786</v>
      </c>
      <c r="AD38" s="11"/>
      <c r="AE38" s="11"/>
    </row>
    <row r="39" spans="1:34" s="14" customFormat="1" ht="47.25" customHeight="1">
      <c r="A39" s="108" t="s">
        <v>26</v>
      </c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8"/>
      <c r="AA39" s="108"/>
      <c r="AB39" s="108"/>
      <c r="AC39" s="108"/>
      <c r="AD39" s="108"/>
      <c r="AE39" s="108"/>
    </row>
    <row r="40" spans="1:34" s="17" customFormat="1" ht="30" customHeight="1">
      <c r="A40" s="109" t="s">
        <v>27</v>
      </c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  <c r="AD40" s="16"/>
      <c r="AE40" s="16"/>
    </row>
    <row r="41" spans="1:34" ht="30" customHeight="1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8"/>
      <c r="R41" s="16"/>
      <c r="S41" s="16"/>
      <c r="T41" s="16"/>
      <c r="U41" s="16"/>
      <c r="V41" s="16"/>
      <c r="W41" s="18"/>
      <c r="X41" s="16"/>
      <c r="Y41" s="16"/>
      <c r="Z41" s="16"/>
      <c r="AA41" s="16"/>
      <c r="AB41" s="16"/>
      <c r="AC41" s="18"/>
      <c r="AD41" s="16"/>
      <c r="AE41" s="16"/>
    </row>
    <row r="42" spans="1:34" ht="30" customHeight="1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8"/>
      <c r="R42" s="16"/>
      <c r="S42" s="16"/>
      <c r="T42" s="16"/>
      <c r="U42" s="16"/>
      <c r="V42" s="16"/>
      <c r="W42" s="18"/>
      <c r="X42" s="16"/>
      <c r="Y42" s="16"/>
      <c r="Z42" s="16"/>
      <c r="AA42" s="16"/>
      <c r="AB42" s="16"/>
      <c r="AC42" s="18"/>
      <c r="AD42" s="16"/>
      <c r="AE42" s="16"/>
    </row>
    <row r="43" spans="1:34" ht="30" customHeight="1"/>
    <row r="44" spans="1:34" ht="30" customHeight="1"/>
    <row r="45" spans="1:34" ht="30" customHeight="1"/>
  </sheetData>
  <mergeCells count="114">
    <mergeCell ref="A3:B3"/>
    <mergeCell ref="C3:E3"/>
    <mergeCell ref="I3:K3"/>
    <mergeCell ref="O3:Q3"/>
    <mergeCell ref="U3:W3"/>
    <mergeCell ref="AA3:AC3"/>
    <mergeCell ref="A1:AE1"/>
    <mergeCell ref="B2:G2"/>
    <mergeCell ref="H2:M2"/>
    <mergeCell ref="N2:S2"/>
    <mergeCell ref="T2:Y2"/>
    <mergeCell ref="Z2:AE2"/>
    <mergeCell ref="P5:P6"/>
    <mergeCell ref="Q5:Q6"/>
    <mergeCell ref="F5:F6"/>
    <mergeCell ref="G5:G6"/>
    <mergeCell ref="H5:H6"/>
    <mergeCell ref="I5:I6"/>
    <mergeCell ref="J5:J6"/>
    <mergeCell ref="K5:K6"/>
    <mergeCell ref="A4:B4"/>
    <mergeCell ref="A5:A6"/>
    <mergeCell ref="B5:B6"/>
    <mergeCell ref="C5:C6"/>
    <mergeCell ref="D5:D6"/>
    <mergeCell ref="E5:E6"/>
    <mergeCell ref="AD5:AD6"/>
    <mergeCell ref="AE5:AE6"/>
    <mergeCell ref="A7:A16"/>
    <mergeCell ref="B7:B16"/>
    <mergeCell ref="H7:H16"/>
    <mergeCell ref="N7:N16"/>
    <mergeCell ref="T7:T16"/>
    <mergeCell ref="Z7:Z16"/>
    <mergeCell ref="X5:X6"/>
    <mergeCell ref="Y5:Y6"/>
    <mergeCell ref="Z5:Z6"/>
    <mergeCell ref="AA5:AA6"/>
    <mergeCell ref="AB5:AB6"/>
    <mergeCell ref="AC5:AC6"/>
    <mergeCell ref="R5:R6"/>
    <mergeCell ref="S5:S6"/>
    <mergeCell ref="T5:T6"/>
    <mergeCell ref="U5:U6"/>
    <mergeCell ref="V5:V6"/>
    <mergeCell ref="W5:W6"/>
    <mergeCell ref="L5:L6"/>
    <mergeCell ref="M5:M6"/>
    <mergeCell ref="N5:N6"/>
    <mergeCell ref="O5:O6"/>
    <mergeCell ref="A24:A25"/>
    <mergeCell ref="B24:B25"/>
    <mergeCell ref="H24:H25"/>
    <mergeCell ref="N24:N25"/>
    <mergeCell ref="T24:T25"/>
    <mergeCell ref="Z24:Z25"/>
    <mergeCell ref="A17:A23"/>
    <mergeCell ref="B17:B22"/>
    <mergeCell ref="H17:H23"/>
    <mergeCell ref="N17:N23"/>
    <mergeCell ref="T17:T23"/>
    <mergeCell ref="Z17:Z23"/>
    <mergeCell ref="AF31:AH31"/>
    <mergeCell ref="A32:B32"/>
    <mergeCell ref="C32:G32"/>
    <mergeCell ref="I32:M32"/>
    <mergeCell ref="O32:S32"/>
    <mergeCell ref="U32:Y32"/>
    <mergeCell ref="AA32:AE32"/>
    <mergeCell ref="AF32:AH32"/>
    <mergeCell ref="A26:A30"/>
    <mergeCell ref="B26:B30"/>
    <mergeCell ref="H26:H30"/>
    <mergeCell ref="N26:N30"/>
    <mergeCell ref="T26:T30"/>
    <mergeCell ref="Z26:Z30"/>
    <mergeCell ref="AF33:AH34"/>
    <mergeCell ref="C34:D34"/>
    <mergeCell ref="I34:J34"/>
    <mergeCell ref="O34:P34"/>
    <mergeCell ref="U34:V34"/>
    <mergeCell ref="AA34:AB34"/>
    <mergeCell ref="A33:B38"/>
    <mergeCell ref="C33:D33"/>
    <mergeCell ref="H33:H38"/>
    <mergeCell ref="I33:J33"/>
    <mergeCell ref="N33:N38"/>
    <mergeCell ref="O33:P33"/>
    <mergeCell ref="C35:D35"/>
    <mergeCell ref="I35:J35"/>
    <mergeCell ref="O35:P35"/>
    <mergeCell ref="C37:D37"/>
    <mergeCell ref="U35:V35"/>
    <mergeCell ref="AA35:AB35"/>
    <mergeCell ref="C36:D36"/>
    <mergeCell ref="I36:J36"/>
    <mergeCell ref="O36:P36"/>
    <mergeCell ref="U36:V36"/>
    <mergeCell ref="AA36:AB36"/>
    <mergeCell ref="T33:T38"/>
    <mergeCell ref="U33:V33"/>
    <mergeCell ref="Z33:Z38"/>
    <mergeCell ref="AA33:AB33"/>
    <mergeCell ref="A39:AE39"/>
    <mergeCell ref="A40:AC40"/>
    <mergeCell ref="I37:J37"/>
    <mergeCell ref="O37:P37"/>
    <mergeCell ref="U37:V37"/>
    <mergeCell ref="AA37:AB37"/>
    <mergeCell ref="C38:D38"/>
    <mergeCell ref="I38:J38"/>
    <mergeCell ref="O38:P38"/>
    <mergeCell ref="U38:V38"/>
    <mergeCell ref="AA38:AB38"/>
  </mergeCells>
  <phoneticPr fontId="1" type="noConversion"/>
  <printOptions horizontalCentered="1" verticalCentered="1"/>
  <pageMargins left="0" right="0" top="0" bottom="0" header="0.23622047244094491" footer="0"/>
  <pageSetup paperSize="9" scale="21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45"/>
  <sheetViews>
    <sheetView tabSelected="1" zoomScale="40" zoomScaleNormal="40" zoomScaleSheetLayoutView="50" workbookViewId="0">
      <selection sqref="A1:AE1"/>
    </sheetView>
  </sheetViews>
  <sheetFormatPr defaultColWidth="8.875" defaultRowHeight="4.9000000000000004" customHeight="1"/>
  <cols>
    <col min="1" max="1" width="7" style="2" customWidth="1"/>
    <col min="2" max="2" width="6.5" style="2" customWidth="1"/>
    <col min="3" max="3" width="56.875" style="2" customWidth="1"/>
    <col min="4" max="4" width="19.25" style="2" customWidth="1"/>
    <col min="5" max="5" width="20.625" style="2" customWidth="1"/>
    <col min="6" max="6" width="12.125" style="2" hidden="1" customWidth="1"/>
    <col min="7" max="7" width="16.25" style="2" hidden="1" customWidth="1"/>
    <col min="8" max="8" width="8.5" style="2" customWidth="1"/>
    <col min="9" max="9" width="53.625" style="2" customWidth="1"/>
    <col min="10" max="10" width="16.5" style="2" customWidth="1"/>
    <col min="11" max="11" width="20.625" style="2" customWidth="1"/>
    <col min="12" max="12" width="18.5" style="2" hidden="1" customWidth="1"/>
    <col min="13" max="13" width="15.25" style="2" hidden="1" customWidth="1"/>
    <col min="14" max="14" width="8.5" style="2" customWidth="1"/>
    <col min="15" max="15" width="54.5" style="2" customWidth="1"/>
    <col min="16" max="16" width="18" style="2" customWidth="1"/>
    <col min="17" max="17" width="20.625" style="19" customWidth="1"/>
    <col min="18" max="18" width="15.625" style="2" hidden="1" customWidth="1"/>
    <col min="19" max="19" width="15.625" style="20" hidden="1" customWidth="1"/>
    <col min="20" max="20" width="8.5" style="2" customWidth="1"/>
    <col min="21" max="21" width="55.25" style="2" customWidth="1"/>
    <col min="22" max="22" width="15.25" style="2" customWidth="1"/>
    <col min="23" max="23" width="20.625" style="19" customWidth="1"/>
    <col min="24" max="25" width="15.625" style="2" hidden="1" customWidth="1"/>
    <col min="26" max="26" width="8.5" style="2" customWidth="1"/>
    <col min="27" max="27" width="66.5" style="2" customWidth="1"/>
    <col min="28" max="28" width="16.5" style="2" customWidth="1"/>
    <col min="29" max="29" width="20.625" style="19" customWidth="1"/>
    <col min="30" max="30" width="14.25" style="2" hidden="1" customWidth="1"/>
    <col min="31" max="31" width="15.625" style="2" hidden="1" customWidth="1"/>
    <col min="32" max="16384" width="8.875" style="2"/>
  </cols>
  <sheetData>
    <row r="1" spans="1:31" s="1" customFormat="1" ht="83.25" customHeight="1">
      <c r="A1" s="148" t="s">
        <v>283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</row>
    <row r="2" spans="1:31" ht="50.1" customHeight="1">
      <c r="A2" s="23" t="s">
        <v>8</v>
      </c>
      <c r="B2" s="163">
        <v>44732</v>
      </c>
      <c r="C2" s="163"/>
      <c r="D2" s="163"/>
      <c r="E2" s="163"/>
      <c r="F2" s="163"/>
      <c r="G2" s="163"/>
      <c r="H2" s="164">
        <f>B2+1</f>
        <v>44733</v>
      </c>
      <c r="I2" s="164"/>
      <c r="J2" s="164"/>
      <c r="K2" s="164"/>
      <c r="L2" s="164"/>
      <c r="M2" s="164"/>
      <c r="N2" s="165">
        <f>H2+1</f>
        <v>44734</v>
      </c>
      <c r="O2" s="165"/>
      <c r="P2" s="165"/>
      <c r="Q2" s="165"/>
      <c r="R2" s="165"/>
      <c r="S2" s="165"/>
      <c r="T2" s="166">
        <f>N2+1</f>
        <v>44735</v>
      </c>
      <c r="U2" s="166"/>
      <c r="V2" s="166"/>
      <c r="W2" s="166"/>
      <c r="X2" s="166"/>
      <c r="Y2" s="166"/>
      <c r="Z2" s="167">
        <f>T2+1</f>
        <v>44736</v>
      </c>
      <c r="AA2" s="167"/>
      <c r="AB2" s="167"/>
      <c r="AC2" s="167"/>
      <c r="AD2" s="167"/>
      <c r="AE2" s="167"/>
    </row>
    <row r="3" spans="1:31" ht="50.1" customHeight="1">
      <c r="A3" s="144" t="s">
        <v>9</v>
      </c>
      <c r="B3" s="144"/>
      <c r="C3" s="147">
        <v>1182</v>
      </c>
      <c r="D3" s="147"/>
      <c r="E3" s="147"/>
      <c r="F3" s="24"/>
      <c r="G3" s="24"/>
      <c r="H3" s="23"/>
      <c r="I3" s="147">
        <f>C3</f>
        <v>1182</v>
      </c>
      <c r="J3" s="147"/>
      <c r="K3" s="147"/>
      <c r="L3" s="24"/>
      <c r="M3" s="24"/>
      <c r="N3" s="23"/>
      <c r="O3" s="147">
        <f>I3</f>
        <v>1182</v>
      </c>
      <c r="P3" s="147"/>
      <c r="Q3" s="147"/>
      <c r="R3" s="24"/>
      <c r="S3" s="24"/>
      <c r="T3" s="23"/>
      <c r="U3" s="147">
        <f>O3</f>
        <v>1182</v>
      </c>
      <c r="V3" s="147"/>
      <c r="W3" s="147"/>
      <c r="X3" s="24"/>
      <c r="Y3" s="24"/>
      <c r="Z3" s="23"/>
      <c r="AA3" s="147">
        <f>U3</f>
        <v>1182</v>
      </c>
      <c r="AB3" s="147"/>
      <c r="AC3" s="147"/>
      <c r="AD3" s="24"/>
      <c r="AE3" s="24"/>
    </row>
    <row r="4" spans="1:31" ht="50.1" customHeight="1">
      <c r="A4" s="144"/>
      <c r="B4" s="144"/>
      <c r="C4" s="89" t="s">
        <v>10</v>
      </c>
      <c r="D4" s="89" t="s">
        <v>11</v>
      </c>
      <c r="E4" s="25" t="s">
        <v>12</v>
      </c>
      <c r="F4" s="88" t="s">
        <v>13</v>
      </c>
      <c r="G4" s="88" t="s">
        <v>14</v>
      </c>
      <c r="H4" s="23"/>
      <c r="I4" s="89" t="s">
        <v>10</v>
      </c>
      <c r="J4" s="89" t="s">
        <v>11</v>
      </c>
      <c r="K4" s="25" t="s">
        <v>12</v>
      </c>
      <c r="L4" s="88" t="s">
        <v>13</v>
      </c>
      <c r="M4" s="88" t="s">
        <v>14</v>
      </c>
      <c r="N4" s="23"/>
      <c r="O4" s="89" t="s">
        <v>10</v>
      </c>
      <c r="P4" s="89" t="s">
        <v>11</v>
      </c>
      <c r="Q4" s="25" t="s">
        <v>12</v>
      </c>
      <c r="R4" s="88" t="s">
        <v>13</v>
      </c>
      <c r="S4" s="88" t="s">
        <v>14</v>
      </c>
      <c r="T4" s="23"/>
      <c r="U4" s="89" t="s">
        <v>10</v>
      </c>
      <c r="V4" s="89" t="s">
        <v>11</v>
      </c>
      <c r="W4" s="25" t="s">
        <v>12</v>
      </c>
      <c r="X4" s="88" t="s">
        <v>13</v>
      </c>
      <c r="Y4" s="88" t="s">
        <v>14</v>
      </c>
      <c r="Z4" s="23"/>
      <c r="AA4" s="89" t="s">
        <v>10</v>
      </c>
      <c r="AB4" s="89" t="s">
        <v>11</v>
      </c>
      <c r="AC4" s="25" t="s">
        <v>12</v>
      </c>
      <c r="AD4" s="88" t="s">
        <v>13</v>
      </c>
      <c r="AE4" s="88" t="s">
        <v>14</v>
      </c>
    </row>
    <row r="5" spans="1:31" s="3" customFormat="1" ht="50.1" customHeight="1">
      <c r="A5" s="145" t="s">
        <v>15</v>
      </c>
      <c r="B5" s="143"/>
      <c r="C5" s="141" t="s">
        <v>28</v>
      </c>
      <c r="D5" s="141"/>
      <c r="E5" s="141"/>
      <c r="F5" s="140"/>
      <c r="G5" s="141"/>
      <c r="H5" s="143" t="s">
        <v>285</v>
      </c>
      <c r="I5" s="141" t="s">
        <v>286</v>
      </c>
      <c r="J5" s="141" t="s">
        <v>158</v>
      </c>
      <c r="K5" s="168" t="s">
        <v>287</v>
      </c>
      <c r="L5" s="168">
        <v>50</v>
      </c>
      <c r="M5" s="168">
        <v>2250</v>
      </c>
      <c r="N5" s="143"/>
      <c r="O5" s="141" t="s">
        <v>28</v>
      </c>
      <c r="P5" s="141"/>
      <c r="Q5" s="141"/>
      <c r="R5" s="140"/>
      <c r="S5" s="141"/>
      <c r="T5" s="142"/>
      <c r="U5" s="141"/>
      <c r="V5" s="141"/>
      <c r="W5" s="141"/>
      <c r="X5" s="140"/>
      <c r="Y5" s="141"/>
      <c r="Z5" s="142"/>
      <c r="AA5" s="141" t="s">
        <v>28</v>
      </c>
      <c r="AB5" s="141"/>
      <c r="AC5" s="141"/>
      <c r="AD5" s="140"/>
      <c r="AE5" s="141"/>
    </row>
    <row r="6" spans="1:31" s="3" customFormat="1" ht="50.1" customHeight="1">
      <c r="A6" s="146"/>
      <c r="B6" s="143"/>
      <c r="C6" s="141"/>
      <c r="D6" s="141"/>
      <c r="E6" s="141"/>
      <c r="F6" s="140"/>
      <c r="G6" s="141"/>
      <c r="H6" s="143"/>
      <c r="I6" s="141"/>
      <c r="J6" s="141"/>
      <c r="K6" s="169"/>
      <c r="L6" s="169"/>
      <c r="M6" s="169"/>
      <c r="N6" s="143"/>
      <c r="O6" s="141"/>
      <c r="P6" s="141"/>
      <c r="Q6" s="141"/>
      <c r="R6" s="140"/>
      <c r="S6" s="141"/>
      <c r="T6" s="142"/>
      <c r="U6" s="141"/>
      <c r="V6" s="141"/>
      <c r="W6" s="141"/>
      <c r="X6" s="140"/>
      <c r="Y6" s="141"/>
      <c r="Z6" s="142"/>
      <c r="AA6" s="141"/>
      <c r="AB6" s="141"/>
      <c r="AC6" s="141"/>
      <c r="AD6" s="140"/>
      <c r="AE6" s="141"/>
    </row>
    <row r="7" spans="1:31" s="5" customFormat="1" ht="54.95" customHeight="1">
      <c r="A7" s="170" t="s">
        <v>96</v>
      </c>
      <c r="B7" s="172" t="s">
        <v>288</v>
      </c>
      <c r="C7" s="38" t="s">
        <v>326</v>
      </c>
      <c r="D7" s="38" t="s">
        <v>289</v>
      </c>
      <c r="E7" s="35" t="s">
        <v>68</v>
      </c>
      <c r="F7" s="35">
        <v>185</v>
      </c>
      <c r="G7" s="35">
        <v>14800</v>
      </c>
      <c r="H7" s="172" t="s">
        <v>290</v>
      </c>
      <c r="I7" s="38" t="s">
        <v>69</v>
      </c>
      <c r="J7" s="38" t="s">
        <v>47</v>
      </c>
      <c r="K7" s="35" t="s">
        <v>70</v>
      </c>
      <c r="L7" s="35">
        <v>120</v>
      </c>
      <c r="M7" s="35">
        <v>36</v>
      </c>
      <c r="N7" s="172" t="s">
        <v>291</v>
      </c>
      <c r="O7" s="38" t="s">
        <v>103</v>
      </c>
      <c r="P7" s="38" t="s">
        <v>33</v>
      </c>
      <c r="Q7" s="77">
        <v>75</v>
      </c>
      <c r="R7" s="35">
        <v>192</v>
      </c>
      <c r="S7" s="35">
        <f>Q7*R7</f>
        <v>14400</v>
      </c>
      <c r="T7" s="172" t="s">
        <v>292</v>
      </c>
      <c r="U7" s="38" t="s">
        <v>307</v>
      </c>
      <c r="V7" s="38" t="s">
        <v>52</v>
      </c>
      <c r="W7" s="35" t="s">
        <v>259</v>
      </c>
      <c r="X7" s="35">
        <v>130</v>
      </c>
      <c r="Y7" s="35">
        <v>260</v>
      </c>
      <c r="Z7" s="172" t="s">
        <v>4</v>
      </c>
      <c r="AA7" s="38" t="s">
        <v>63</v>
      </c>
      <c r="AB7" s="38" t="s">
        <v>47</v>
      </c>
      <c r="AC7" s="35" t="s">
        <v>61</v>
      </c>
      <c r="AD7" s="35">
        <v>100</v>
      </c>
      <c r="AE7" s="35">
        <v>200</v>
      </c>
    </row>
    <row r="8" spans="1:31" s="5" customFormat="1" ht="54.95" customHeight="1">
      <c r="A8" s="171"/>
      <c r="B8" s="173"/>
      <c r="C8" s="38" t="s">
        <v>327</v>
      </c>
      <c r="D8" s="38"/>
      <c r="E8" s="35"/>
      <c r="F8" s="35"/>
      <c r="G8" s="35"/>
      <c r="H8" s="173"/>
      <c r="I8" s="38" t="s">
        <v>53</v>
      </c>
      <c r="J8" s="38" t="s">
        <v>33</v>
      </c>
      <c r="K8" s="77">
        <v>98</v>
      </c>
      <c r="L8" s="35">
        <v>192</v>
      </c>
      <c r="M8" s="35">
        <f>K8*L8</f>
        <v>18816</v>
      </c>
      <c r="N8" s="173"/>
      <c r="O8" s="38" t="s">
        <v>304</v>
      </c>
      <c r="P8" s="38" t="s">
        <v>33</v>
      </c>
      <c r="Q8" s="77">
        <v>25</v>
      </c>
      <c r="R8" s="35">
        <v>225</v>
      </c>
      <c r="S8" s="35">
        <f>Q8*R8</f>
        <v>5625</v>
      </c>
      <c r="T8" s="173"/>
      <c r="U8" s="38" t="s">
        <v>30</v>
      </c>
      <c r="V8" s="38" t="s">
        <v>31</v>
      </c>
      <c r="W8" s="35" t="s">
        <v>88</v>
      </c>
      <c r="X8" s="35">
        <v>37</v>
      </c>
      <c r="Y8" s="35">
        <v>222</v>
      </c>
      <c r="Z8" s="173"/>
      <c r="AA8" s="38" t="s">
        <v>153</v>
      </c>
      <c r="AB8" s="38" t="s">
        <v>33</v>
      </c>
      <c r="AC8" s="35" t="s">
        <v>37</v>
      </c>
      <c r="AD8" s="35">
        <v>173</v>
      </c>
      <c r="AE8" s="35">
        <v>3114</v>
      </c>
    </row>
    <row r="9" spans="1:31" s="5" customFormat="1" ht="54.95" customHeight="1">
      <c r="A9" s="171"/>
      <c r="B9" s="173"/>
      <c r="C9" s="38"/>
      <c r="D9" s="38"/>
      <c r="E9" s="35"/>
      <c r="F9" s="35"/>
      <c r="G9" s="35"/>
      <c r="H9" s="173"/>
      <c r="I9" s="38" t="s">
        <v>73</v>
      </c>
      <c r="J9" s="38" t="s">
        <v>47</v>
      </c>
      <c r="K9" s="35" t="s">
        <v>41</v>
      </c>
      <c r="L9" s="35">
        <v>148</v>
      </c>
      <c r="M9" s="35">
        <v>148</v>
      </c>
      <c r="N9" s="173"/>
      <c r="O9" s="38" t="s">
        <v>75</v>
      </c>
      <c r="P9" s="38" t="s">
        <v>138</v>
      </c>
      <c r="Q9" s="77">
        <v>30</v>
      </c>
      <c r="R9" s="35">
        <v>70</v>
      </c>
      <c r="S9" s="35">
        <f>Q9*R9</f>
        <v>2100</v>
      </c>
      <c r="T9" s="173"/>
      <c r="U9" s="38" t="s">
        <v>193</v>
      </c>
      <c r="V9" s="38" t="s">
        <v>194</v>
      </c>
      <c r="W9" s="35" t="s">
        <v>88</v>
      </c>
      <c r="X9" s="35">
        <v>130</v>
      </c>
      <c r="Y9" s="35">
        <v>780</v>
      </c>
      <c r="Z9" s="173"/>
      <c r="AA9" s="38" t="s">
        <v>104</v>
      </c>
      <c r="AB9" s="38" t="s">
        <v>33</v>
      </c>
      <c r="AC9" s="35" t="s">
        <v>84</v>
      </c>
      <c r="AD9" s="35">
        <v>192</v>
      </c>
      <c r="AE9" s="35">
        <v>8640</v>
      </c>
    </row>
    <row r="10" spans="1:31" s="5" customFormat="1" ht="54.95" customHeight="1">
      <c r="A10" s="171"/>
      <c r="B10" s="173"/>
      <c r="C10" s="38"/>
      <c r="D10" s="38"/>
      <c r="E10" s="35"/>
      <c r="F10" s="35"/>
      <c r="G10" s="35"/>
      <c r="H10" s="173"/>
      <c r="I10" s="38" t="s">
        <v>313</v>
      </c>
      <c r="J10" s="38" t="s">
        <v>93</v>
      </c>
      <c r="K10" s="35" t="s">
        <v>86</v>
      </c>
      <c r="L10" s="35">
        <v>145</v>
      </c>
      <c r="M10" s="35">
        <v>2900</v>
      </c>
      <c r="N10" s="173"/>
      <c r="O10" s="38" t="s">
        <v>73</v>
      </c>
      <c r="P10" s="38" t="s">
        <v>47</v>
      </c>
      <c r="Q10" s="35" t="s">
        <v>41</v>
      </c>
      <c r="R10" s="35">
        <v>148</v>
      </c>
      <c r="S10" s="35">
        <v>148</v>
      </c>
      <c r="T10" s="173"/>
      <c r="U10" s="38" t="s">
        <v>104</v>
      </c>
      <c r="V10" s="38" t="s">
        <v>33</v>
      </c>
      <c r="W10" s="35" t="s">
        <v>44</v>
      </c>
      <c r="X10" s="35">
        <v>192</v>
      </c>
      <c r="Y10" s="35">
        <v>2880</v>
      </c>
      <c r="Z10" s="173"/>
      <c r="AA10" s="38" t="s">
        <v>36</v>
      </c>
      <c r="AB10" s="38" t="s">
        <v>132</v>
      </c>
      <c r="AC10" s="35" t="s">
        <v>44</v>
      </c>
      <c r="AD10" s="35">
        <v>61</v>
      </c>
      <c r="AE10" s="35">
        <v>915</v>
      </c>
    </row>
    <row r="11" spans="1:31" s="5" customFormat="1" ht="54.95" customHeight="1">
      <c r="A11" s="171"/>
      <c r="B11" s="173"/>
      <c r="C11" s="38"/>
      <c r="D11" s="38"/>
      <c r="E11" s="35"/>
      <c r="F11" s="35"/>
      <c r="G11" s="35"/>
      <c r="H11" s="173"/>
      <c r="I11" s="38"/>
      <c r="J11" s="38"/>
      <c r="K11" s="35"/>
      <c r="L11" s="35"/>
      <c r="M11" s="35"/>
      <c r="N11" s="173"/>
      <c r="O11" s="38" t="s">
        <v>305</v>
      </c>
      <c r="P11" s="38" t="s">
        <v>293</v>
      </c>
      <c r="Q11" s="35" t="s">
        <v>61</v>
      </c>
      <c r="R11" s="35">
        <v>211</v>
      </c>
      <c r="S11" s="35">
        <v>422</v>
      </c>
      <c r="T11" s="173"/>
      <c r="U11" s="38" t="s">
        <v>73</v>
      </c>
      <c r="V11" s="38" t="s">
        <v>47</v>
      </c>
      <c r="W11" s="35" t="s">
        <v>41</v>
      </c>
      <c r="X11" s="35">
        <v>148</v>
      </c>
      <c r="Y11" s="35">
        <v>148</v>
      </c>
      <c r="Z11" s="173"/>
      <c r="AA11" s="38" t="s">
        <v>45</v>
      </c>
      <c r="AB11" s="38" t="s">
        <v>191</v>
      </c>
      <c r="AC11" s="35" t="s">
        <v>41</v>
      </c>
      <c r="AD11" s="35">
        <v>1350</v>
      </c>
      <c r="AE11" s="35">
        <v>1350</v>
      </c>
    </row>
    <row r="12" spans="1:31" s="5" customFormat="1" ht="54.95" customHeight="1">
      <c r="A12" s="171"/>
      <c r="B12" s="173"/>
      <c r="C12" s="38"/>
      <c r="D12" s="38"/>
      <c r="E12" s="35"/>
      <c r="F12" s="35"/>
      <c r="G12" s="35"/>
      <c r="H12" s="173"/>
      <c r="I12" s="38"/>
      <c r="J12" s="38"/>
      <c r="K12" s="35"/>
      <c r="L12" s="35"/>
      <c r="M12" s="35"/>
      <c r="N12" s="173"/>
      <c r="O12" s="38"/>
      <c r="P12" s="38"/>
      <c r="Q12" s="35"/>
      <c r="R12" s="35"/>
      <c r="S12" s="35"/>
      <c r="T12" s="173"/>
      <c r="U12" s="38" t="s">
        <v>36</v>
      </c>
      <c r="V12" s="38" t="s">
        <v>132</v>
      </c>
      <c r="W12" s="77">
        <v>45</v>
      </c>
      <c r="X12" s="35">
        <v>61</v>
      </c>
      <c r="Y12" s="35">
        <f>W12*X12</f>
        <v>2745</v>
      </c>
      <c r="Z12" s="173"/>
      <c r="AA12" s="38" t="s">
        <v>154</v>
      </c>
      <c r="AB12" s="38" t="s">
        <v>137</v>
      </c>
      <c r="AC12" s="35" t="s">
        <v>131</v>
      </c>
      <c r="AD12" s="35">
        <v>81</v>
      </c>
      <c r="AE12" s="35">
        <v>1782</v>
      </c>
    </row>
    <row r="13" spans="1:31" s="5" customFormat="1" ht="54.95" customHeight="1">
      <c r="A13" s="171"/>
      <c r="B13" s="173"/>
      <c r="C13" s="38"/>
      <c r="D13" s="38"/>
      <c r="E13" s="35"/>
      <c r="F13" s="35"/>
      <c r="G13" s="35"/>
      <c r="H13" s="173"/>
      <c r="I13" s="38"/>
      <c r="J13" s="38"/>
      <c r="K13" s="35"/>
      <c r="L13" s="35"/>
      <c r="M13" s="35"/>
      <c r="N13" s="173"/>
      <c r="O13" s="38"/>
      <c r="P13" s="38"/>
      <c r="Q13" s="35"/>
      <c r="R13" s="35"/>
      <c r="S13" s="35"/>
      <c r="T13" s="173"/>
      <c r="U13" s="38" t="s">
        <v>294</v>
      </c>
      <c r="V13" s="38" t="s">
        <v>52</v>
      </c>
      <c r="W13" s="35" t="s">
        <v>177</v>
      </c>
      <c r="X13" s="35">
        <v>205</v>
      </c>
      <c r="Y13" s="35">
        <v>410</v>
      </c>
      <c r="Z13" s="173"/>
      <c r="AA13" s="38" t="s">
        <v>54</v>
      </c>
      <c r="AB13" s="38" t="s">
        <v>138</v>
      </c>
      <c r="AC13" s="35" t="s">
        <v>44</v>
      </c>
      <c r="AD13" s="35">
        <v>63</v>
      </c>
      <c r="AE13" s="35">
        <v>945</v>
      </c>
    </row>
    <row r="14" spans="1:31" s="5" customFormat="1" ht="54.95" customHeight="1">
      <c r="A14" s="171"/>
      <c r="B14" s="173"/>
      <c r="C14" s="38"/>
      <c r="D14" s="38"/>
      <c r="E14" s="35"/>
      <c r="F14" s="35"/>
      <c r="G14" s="35"/>
      <c r="H14" s="173"/>
      <c r="I14" s="38"/>
      <c r="J14" s="38"/>
      <c r="K14" s="35"/>
      <c r="L14" s="35"/>
      <c r="M14" s="35"/>
      <c r="N14" s="173"/>
      <c r="O14" s="38"/>
      <c r="P14" s="38"/>
      <c r="Q14" s="35"/>
      <c r="R14" s="35"/>
      <c r="S14" s="35"/>
      <c r="T14" s="173"/>
      <c r="U14" s="38" t="s">
        <v>155</v>
      </c>
      <c r="V14" s="38" t="s">
        <v>94</v>
      </c>
      <c r="W14" s="79">
        <v>4</v>
      </c>
      <c r="X14" s="35">
        <v>474</v>
      </c>
      <c r="Y14" s="35">
        <f>W14*X14</f>
        <v>1896</v>
      </c>
      <c r="Z14" s="173"/>
      <c r="AA14" s="38"/>
      <c r="AB14" s="38"/>
      <c r="AC14" s="35"/>
      <c r="AD14" s="35"/>
      <c r="AE14" s="35"/>
    </row>
    <row r="15" spans="1:31" s="5" customFormat="1" ht="54.95" customHeight="1">
      <c r="A15" s="171"/>
      <c r="B15" s="173"/>
      <c r="C15" s="38"/>
      <c r="D15" s="38"/>
      <c r="E15" s="35"/>
      <c r="F15" s="35"/>
      <c r="G15" s="35"/>
      <c r="H15" s="173"/>
      <c r="I15" s="38"/>
      <c r="J15" s="38"/>
      <c r="K15" s="35"/>
      <c r="L15" s="35"/>
      <c r="M15" s="35"/>
      <c r="N15" s="173"/>
      <c r="O15" s="38"/>
      <c r="P15" s="38"/>
      <c r="Q15" s="35"/>
      <c r="R15" s="35"/>
      <c r="S15" s="35"/>
      <c r="T15" s="173"/>
      <c r="U15" s="38" t="s">
        <v>106</v>
      </c>
      <c r="V15" s="38" t="s">
        <v>322</v>
      </c>
      <c r="W15" s="79">
        <v>10</v>
      </c>
      <c r="X15" s="35">
        <v>120</v>
      </c>
      <c r="Y15" s="35">
        <f>W15*X15</f>
        <v>1200</v>
      </c>
      <c r="Z15" s="173"/>
      <c r="AA15" s="38"/>
      <c r="AB15" s="38"/>
      <c r="AC15" s="35"/>
      <c r="AD15" s="35"/>
      <c r="AE15" s="35"/>
    </row>
    <row r="16" spans="1:31" s="5" customFormat="1" ht="54.95" customHeight="1">
      <c r="A16" s="171"/>
      <c r="B16" s="173"/>
      <c r="C16" s="38"/>
      <c r="D16" s="38"/>
      <c r="E16" s="35"/>
      <c r="F16" s="35"/>
      <c r="G16" s="35"/>
      <c r="H16" s="173"/>
      <c r="I16" s="38"/>
      <c r="J16" s="38"/>
      <c r="K16" s="35"/>
      <c r="L16" s="35"/>
      <c r="M16" s="35"/>
      <c r="N16" s="173"/>
      <c r="O16" s="38"/>
      <c r="P16" s="38"/>
      <c r="Q16" s="35"/>
      <c r="R16" s="35"/>
      <c r="S16" s="35"/>
      <c r="T16" s="173"/>
      <c r="U16" s="38" t="s">
        <v>149</v>
      </c>
      <c r="V16" s="38" t="s">
        <v>136</v>
      </c>
      <c r="W16" s="35" t="s">
        <v>44</v>
      </c>
      <c r="X16" s="35">
        <v>83</v>
      </c>
      <c r="Y16" s="35">
        <v>1245</v>
      </c>
      <c r="Z16" s="173"/>
      <c r="AA16" s="38"/>
      <c r="AB16" s="38"/>
      <c r="AC16" s="35"/>
      <c r="AD16" s="35"/>
      <c r="AE16" s="35"/>
    </row>
    <row r="17" spans="1:34" s="5" customFormat="1" ht="54.95" customHeight="1">
      <c r="A17" s="170" t="s">
        <v>97</v>
      </c>
      <c r="B17" s="172" t="s">
        <v>6</v>
      </c>
      <c r="C17" s="38" t="s">
        <v>30</v>
      </c>
      <c r="D17" s="38" t="s">
        <v>31</v>
      </c>
      <c r="E17" s="35" t="s">
        <v>32</v>
      </c>
      <c r="F17" s="35">
        <v>37</v>
      </c>
      <c r="G17" s="35">
        <v>370</v>
      </c>
      <c r="H17" s="172" t="s">
        <v>295</v>
      </c>
      <c r="I17" s="38" t="s">
        <v>46</v>
      </c>
      <c r="J17" s="38" t="s">
        <v>47</v>
      </c>
      <c r="K17" s="35" t="s">
        <v>41</v>
      </c>
      <c r="L17" s="35">
        <v>100</v>
      </c>
      <c r="M17" s="35">
        <v>100</v>
      </c>
      <c r="N17" s="172" t="s">
        <v>166</v>
      </c>
      <c r="O17" s="38" t="s">
        <v>30</v>
      </c>
      <c r="P17" s="38" t="s">
        <v>31</v>
      </c>
      <c r="Q17" s="35" t="s">
        <v>255</v>
      </c>
      <c r="R17" s="35">
        <v>37</v>
      </c>
      <c r="S17" s="35">
        <v>259</v>
      </c>
      <c r="T17" s="172" t="s">
        <v>169</v>
      </c>
      <c r="U17" s="38" t="s">
        <v>62</v>
      </c>
      <c r="V17" s="38" t="s">
        <v>47</v>
      </c>
      <c r="W17" s="35" t="s">
        <v>48</v>
      </c>
      <c r="X17" s="35">
        <v>100</v>
      </c>
      <c r="Y17" s="35">
        <v>150</v>
      </c>
      <c r="Z17" s="172" t="s">
        <v>171</v>
      </c>
      <c r="AA17" s="38" t="s">
        <v>30</v>
      </c>
      <c r="AB17" s="38" t="s">
        <v>31</v>
      </c>
      <c r="AC17" s="35" t="s">
        <v>32</v>
      </c>
      <c r="AD17" s="35">
        <v>37</v>
      </c>
      <c r="AE17" s="35">
        <v>370</v>
      </c>
    </row>
    <row r="18" spans="1:34" s="5" customFormat="1" ht="54.95" customHeight="1">
      <c r="A18" s="171"/>
      <c r="B18" s="173"/>
      <c r="C18" s="38" t="s">
        <v>73</v>
      </c>
      <c r="D18" s="38" t="s">
        <v>47</v>
      </c>
      <c r="E18" s="35" t="s">
        <v>41</v>
      </c>
      <c r="F18" s="35">
        <v>148</v>
      </c>
      <c r="G18" s="35">
        <v>148</v>
      </c>
      <c r="H18" s="173"/>
      <c r="I18" s="38" t="s">
        <v>30</v>
      </c>
      <c r="J18" s="38" t="s">
        <v>31</v>
      </c>
      <c r="K18" s="35" t="s">
        <v>88</v>
      </c>
      <c r="L18" s="35">
        <v>37</v>
      </c>
      <c r="M18" s="35">
        <v>222</v>
      </c>
      <c r="N18" s="173"/>
      <c r="O18" s="38" t="s">
        <v>82</v>
      </c>
      <c r="P18" s="38" t="s">
        <v>174</v>
      </c>
      <c r="Q18" s="35" t="s">
        <v>255</v>
      </c>
      <c r="R18" s="35">
        <v>115</v>
      </c>
      <c r="S18" s="35">
        <v>805</v>
      </c>
      <c r="T18" s="173"/>
      <c r="U18" s="38" t="s">
        <v>73</v>
      </c>
      <c r="V18" s="38" t="s">
        <v>47</v>
      </c>
      <c r="W18" s="35" t="s">
        <v>203</v>
      </c>
      <c r="X18" s="35">
        <v>148</v>
      </c>
      <c r="Y18" s="35">
        <v>74</v>
      </c>
      <c r="Z18" s="173"/>
      <c r="AA18" s="38" t="s">
        <v>204</v>
      </c>
      <c r="AB18" s="38" t="s">
        <v>77</v>
      </c>
      <c r="AC18" s="35" t="s">
        <v>296</v>
      </c>
      <c r="AD18" s="35">
        <v>26</v>
      </c>
      <c r="AE18" s="35">
        <v>1664</v>
      </c>
    </row>
    <row r="19" spans="1:34" s="5" customFormat="1" ht="54.95" customHeight="1">
      <c r="A19" s="171"/>
      <c r="B19" s="173"/>
      <c r="C19" s="38" t="s">
        <v>149</v>
      </c>
      <c r="D19" s="38" t="s">
        <v>136</v>
      </c>
      <c r="E19" s="35" t="s">
        <v>80</v>
      </c>
      <c r="F19" s="35">
        <v>83</v>
      </c>
      <c r="G19" s="35">
        <v>4980</v>
      </c>
      <c r="H19" s="173"/>
      <c r="I19" s="38" t="s">
        <v>100</v>
      </c>
      <c r="J19" s="38" t="s">
        <v>81</v>
      </c>
      <c r="K19" s="35" t="s">
        <v>133</v>
      </c>
      <c r="L19" s="35">
        <v>93</v>
      </c>
      <c r="M19" s="35">
        <v>6045</v>
      </c>
      <c r="N19" s="173"/>
      <c r="O19" s="38" t="s">
        <v>42</v>
      </c>
      <c r="P19" s="38" t="s">
        <v>43</v>
      </c>
      <c r="Q19" s="35" t="s">
        <v>44</v>
      </c>
      <c r="R19" s="35">
        <v>60</v>
      </c>
      <c r="S19" s="35">
        <v>900</v>
      </c>
      <c r="T19" s="173"/>
      <c r="U19" s="38" t="s">
        <v>312</v>
      </c>
      <c r="V19" s="38" t="s">
        <v>65</v>
      </c>
      <c r="W19" s="35" t="s">
        <v>297</v>
      </c>
      <c r="X19" s="35">
        <v>145</v>
      </c>
      <c r="Y19" s="35">
        <v>18125</v>
      </c>
      <c r="Z19" s="173"/>
      <c r="AA19" s="38" t="s">
        <v>298</v>
      </c>
      <c r="AB19" s="38" t="s">
        <v>29</v>
      </c>
      <c r="AC19" s="35" t="s">
        <v>192</v>
      </c>
      <c r="AD19" s="35">
        <v>150</v>
      </c>
      <c r="AE19" s="35">
        <v>150</v>
      </c>
    </row>
    <row r="20" spans="1:34" s="5" customFormat="1" ht="54.95" customHeight="1">
      <c r="A20" s="171"/>
      <c r="B20" s="173"/>
      <c r="C20" s="38" t="s">
        <v>111</v>
      </c>
      <c r="D20" s="38" t="s">
        <v>138</v>
      </c>
      <c r="E20" s="77">
        <v>15</v>
      </c>
      <c r="F20" s="35">
        <v>82</v>
      </c>
      <c r="G20" s="35">
        <f>E20*F20</f>
        <v>1230</v>
      </c>
      <c r="H20" s="173"/>
      <c r="I20" s="38" t="s">
        <v>302</v>
      </c>
      <c r="J20" s="38" t="s">
        <v>138</v>
      </c>
      <c r="K20" s="35" t="s">
        <v>84</v>
      </c>
      <c r="L20" s="35">
        <v>56</v>
      </c>
      <c r="M20" s="35">
        <v>2520</v>
      </c>
      <c r="N20" s="173"/>
      <c r="O20" s="38" t="s">
        <v>73</v>
      </c>
      <c r="P20" s="38" t="s">
        <v>47</v>
      </c>
      <c r="Q20" s="35" t="s">
        <v>41</v>
      </c>
      <c r="R20" s="35">
        <v>148</v>
      </c>
      <c r="S20" s="35">
        <v>148</v>
      </c>
      <c r="T20" s="173"/>
      <c r="U20" s="38"/>
      <c r="V20" s="38"/>
      <c r="W20" s="35"/>
      <c r="X20" s="35"/>
      <c r="Y20" s="35"/>
      <c r="Z20" s="173"/>
      <c r="AA20" s="38" t="s">
        <v>73</v>
      </c>
      <c r="AB20" s="38" t="s">
        <v>47</v>
      </c>
      <c r="AC20" s="35" t="s">
        <v>41</v>
      </c>
      <c r="AD20" s="35">
        <v>148</v>
      </c>
      <c r="AE20" s="35">
        <v>148</v>
      </c>
    </row>
    <row r="21" spans="1:34" s="5" customFormat="1" ht="54.95" customHeight="1">
      <c r="A21" s="171"/>
      <c r="B21" s="173"/>
      <c r="C21" s="38"/>
      <c r="D21" s="38"/>
      <c r="E21" s="35"/>
      <c r="F21" s="35"/>
      <c r="G21" s="35"/>
      <c r="H21" s="173"/>
      <c r="I21" s="38"/>
      <c r="J21" s="38"/>
      <c r="K21" s="35"/>
      <c r="L21" s="35"/>
      <c r="M21" s="35"/>
      <c r="N21" s="173"/>
      <c r="O21" s="38" t="s">
        <v>306</v>
      </c>
      <c r="P21" s="38" t="s">
        <v>143</v>
      </c>
      <c r="Q21" s="35" t="s">
        <v>95</v>
      </c>
      <c r="R21" s="35">
        <v>145</v>
      </c>
      <c r="S21" s="35">
        <v>1305</v>
      </c>
      <c r="T21" s="173"/>
      <c r="U21" s="38"/>
      <c r="V21" s="38"/>
      <c r="W21" s="35"/>
      <c r="X21" s="35"/>
      <c r="Y21" s="35"/>
      <c r="Z21" s="173"/>
      <c r="AA21" s="38" t="s">
        <v>207</v>
      </c>
      <c r="AB21" s="38" t="s">
        <v>205</v>
      </c>
      <c r="AC21" s="35" t="s">
        <v>83</v>
      </c>
      <c r="AD21" s="35">
        <v>225</v>
      </c>
      <c r="AE21" s="35">
        <v>2700</v>
      </c>
    </row>
    <row r="22" spans="1:34" s="5" customFormat="1" ht="54.95" customHeight="1">
      <c r="A22" s="171"/>
      <c r="B22" s="173"/>
      <c r="C22" s="38"/>
      <c r="D22" s="38"/>
      <c r="E22" s="35"/>
      <c r="F22" s="35"/>
      <c r="G22" s="35"/>
      <c r="H22" s="173"/>
      <c r="I22" s="38"/>
      <c r="J22" s="38"/>
      <c r="K22" s="35"/>
      <c r="L22" s="35"/>
      <c r="M22" s="35"/>
      <c r="N22" s="173"/>
      <c r="O22" s="38" t="s">
        <v>178</v>
      </c>
      <c r="P22" s="38" t="s">
        <v>138</v>
      </c>
      <c r="Q22" s="35" t="s">
        <v>299</v>
      </c>
      <c r="R22" s="35">
        <v>45</v>
      </c>
      <c r="S22" s="35">
        <v>3825</v>
      </c>
      <c r="T22" s="173"/>
      <c r="U22" s="38"/>
      <c r="V22" s="38"/>
      <c r="W22" s="35"/>
      <c r="X22" s="35"/>
      <c r="Y22" s="35"/>
      <c r="Z22" s="173"/>
      <c r="AA22" s="38"/>
      <c r="AB22" s="38"/>
      <c r="AC22" s="35"/>
      <c r="AD22" s="35"/>
      <c r="AE22" s="35"/>
    </row>
    <row r="23" spans="1:34" s="5" customFormat="1" ht="54.95" customHeight="1">
      <c r="A23" s="170" t="s">
        <v>98</v>
      </c>
      <c r="B23" s="174" t="s">
        <v>330</v>
      </c>
      <c r="C23" s="38" t="s">
        <v>46</v>
      </c>
      <c r="D23" s="38" t="s">
        <v>47</v>
      </c>
      <c r="E23" s="35" t="s">
        <v>41</v>
      </c>
      <c r="F23" s="35">
        <v>100</v>
      </c>
      <c r="G23" s="35">
        <v>100</v>
      </c>
      <c r="H23" s="174" t="s">
        <v>1</v>
      </c>
      <c r="I23" s="38" t="s">
        <v>46</v>
      </c>
      <c r="J23" s="38" t="s">
        <v>47</v>
      </c>
      <c r="K23" s="35" t="s">
        <v>41</v>
      </c>
      <c r="L23" s="35">
        <v>100</v>
      </c>
      <c r="M23" s="35">
        <v>100</v>
      </c>
      <c r="N23" s="174" t="s">
        <v>1</v>
      </c>
      <c r="O23" s="38" t="s">
        <v>46</v>
      </c>
      <c r="P23" s="38" t="s">
        <v>47</v>
      </c>
      <c r="Q23" s="35" t="s">
        <v>41</v>
      </c>
      <c r="R23" s="35">
        <v>100</v>
      </c>
      <c r="S23" s="35">
        <v>100</v>
      </c>
      <c r="T23" s="172"/>
      <c r="U23" s="38"/>
      <c r="V23" s="38"/>
      <c r="W23" s="35"/>
      <c r="X23" s="35"/>
      <c r="Y23" s="35"/>
      <c r="Z23" s="174" t="s">
        <v>1</v>
      </c>
      <c r="AA23" s="38" t="s">
        <v>46</v>
      </c>
      <c r="AB23" s="38" t="s">
        <v>47</v>
      </c>
      <c r="AC23" s="35" t="s">
        <v>41</v>
      </c>
      <c r="AD23" s="35">
        <v>100</v>
      </c>
      <c r="AE23" s="35">
        <v>100</v>
      </c>
    </row>
    <row r="24" spans="1:34" s="5" customFormat="1" ht="54.95" customHeight="1">
      <c r="A24" s="171"/>
      <c r="B24" s="175"/>
      <c r="C24" s="38" t="s">
        <v>75</v>
      </c>
      <c r="D24" s="38" t="s">
        <v>138</v>
      </c>
      <c r="E24" s="77">
        <v>100</v>
      </c>
      <c r="F24" s="35">
        <v>70</v>
      </c>
      <c r="G24" s="35">
        <f>E24*F24</f>
        <v>7000</v>
      </c>
      <c r="H24" s="175"/>
      <c r="I24" s="6" t="s">
        <v>124</v>
      </c>
      <c r="J24" s="6" t="s">
        <v>56</v>
      </c>
      <c r="K24" s="35" t="s">
        <v>76</v>
      </c>
      <c r="L24" s="78"/>
      <c r="M24" s="78"/>
      <c r="N24" s="175"/>
      <c r="O24" s="6" t="s">
        <v>199</v>
      </c>
      <c r="P24" s="6" t="s">
        <v>108</v>
      </c>
      <c r="Q24" s="35" t="s">
        <v>76</v>
      </c>
      <c r="R24" s="83"/>
      <c r="S24" s="83"/>
      <c r="T24" s="173"/>
      <c r="U24" s="38"/>
      <c r="V24" s="38"/>
      <c r="W24" s="35"/>
      <c r="X24" s="35"/>
      <c r="Y24" s="35"/>
      <c r="Z24" s="175"/>
      <c r="AA24" s="6" t="s">
        <v>269</v>
      </c>
      <c r="AB24" s="6" t="s">
        <v>56</v>
      </c>
      <c r="AC24" s="35" t="s">
        <v>76</v>
      </c>
      <c r="AD24" s="78"/>
      <c r="AE24" s="78"/>
    </row>
    <row r="25" spans="1:34" s="5" customFormat="1" ht="54.95" customHeight="1">
      <c r="A25" s="170" t="s">
        <v>99</v>
      </c>
      <c r="B25" s="172" t="s">
        <v>7</v>
      </c>
      <c r="C25" s="38" t="s">
        <v>87</v>
      </c>
      <c r="D25" s="38" t="s">
        <v>52</v>
      </c>
      <c r="E25" s="35" t="s">
        <v>181</v>
      </c>
      <c r="F25" s="35">
        <v>115</v>
      </c>
      <c r="G25" s="35">
        <v>460</v>
      </c>
      <c r="H25" s="172" t="s">
        <v>170</v>
      </c>
      <c r="I25" s="82" t="s">
        <v>319</v>
      </c>
      <c r="J25" s="82" t="s">
        <v>60</v>
      </c>
      <c r="K25" s="90">
        <v>0.6</v>
      </c>
      <c r="L25" s="35">
        <v>76</v>
      </c>
      <c r="M25" s="35">
        <f t="shared" ref="M25:M31" si="0">K25*L25</f>
        <v>45.6</v>
      </c>
      <c r="N25" s="172" t="s">
        <v>219</v>
      </c>
      <c r="O25" s="38" t="s">
        <v>107</v>
      </c>
      <c r="P25" s="38" t="s">
        <v>33</v>
      </c>
      <c r="Q25" s="35" t="s">
        <v>88</v>
      </c>
      <c r="R25" s="35">
        <v>55</v>
      </c>
      <c r="S25" s="35">
        <v>330</v>
      </c>
      <c r="T25" s="172" t="s">
        <v>220</v>
      </c>
      <c r="U25" s="38" t="s">
        <v>59</v>
      </c>
      <c r="V25" s="38" t="s">
        <v>60</v>
      </c>
      <c r="W25" s="35" t="s">
        <v>41</v>
      </c>
      <c r="X25" s="35">
        <v>76</v>
      </c>
      <c r="Y25" s="35">
        <v>76</v>
      </c>
      <c r="Z25" s="172" t="s">
        <v>221</v>
      </c>
      <c r="AA25" s="38" t="s">
        <v>49</v>
      </c>
      <c r="AB25" s="38" t="s">
        <v>129</v>
      </c>
      <c r="AC25" s="35" t="s">
        <v>134</v>
      </c>
      <c r="AD25" s="35">
        <v>865</v>
      </c>
      <c r="AE25" s="35">
        <v>865</v>
      </c>
    </row>
    <row r="26" spans="1:34" s="5" customFormat="1" ht="54.95" customHeight="1">
      <c r="A26" s="171"/>
      <c r="B26" s="173"/>
      <c r="C26" s="38" t="s">
        <v>91</v>
      </c>
      <c r="D26" s="38" t="s">
        <v>52</v>
      </c>
      <c r="E26" s="35" t="s">
        <v>139</v>
      </c>
      <c r="F26" s="35">
        <v>58</v>
      </c>
      <c r="G26" s="35">
        <v>464</v>
      </c>
      <c r="H26" s="173"/>
      <c r="I26" s="82" t="s">
        <v>320</v>
      </c>
      <c r="J26" s="82" t="s">
        <v>40</v>
      </c>
      <c r="K26" s="91">
        <v>2</v>
      </c>
      <c r="L26" s="35">
        <v>285</v>
      </c>
      <c r="M26" s="35">
        <f t="shared" si="0"/>
        <v>570</v>
      </c>
      <c r="N26" s="173"/>
      <c r="O26" s="38" t="s">
        <v>89</v>
      </c>
      <c r="P26" s="38" t="s">
        <v>50</v>
      </c>
      <c r="Q26" s="35" t="s">
        <v>51</v>
      </c>
      <c r="R26" s="35">
        <v>290</v>
      </c>
      <c r="S26" s="35">
        <v>580</v>
      </c>
      <c r="T26" s="173"/>
      <c r="U26" s="38" t="s">
        <v>46</v>
      </c>
      <c r="V26" s="38" t="s">
        <v>47</v>
      </c>
      <c r="W26" s="35" t="s">
        <v>41</v>
      </c>
      <c r="X26" s="35">
        <v>100</v>
      </c>
      <c r="Y26" s="35">
        <v>100</v>
      </c>
      <c r="Z26" s="173"/>
      <c r="AA26" s="38" t="s">
        <v>300</v>
      </c>
      <c r="AB26" s="38" t="s">
        <v>67</v>
      </c>
      <c r="AC26" s="79">
        <v>20</v>
      </c>
      <c r="AD26" s="35">
        <v>98</v>
      </c>
      <c r="AE26" s="35">
        <f>AC26*AD26</f>
        <v>1960</v>
      </c>
    </row>
    <row r="27" spans="1:34" s="5" customFormat="1" ht="54.95" customHeight="1">
      <c r="A27" s="171"/>
      <c r="B27" s="173"/>
      <c r="C27" s="38" t="s">
        <v>102</v>
      </c>
      <c r="D27" s="38" t="s">
        <v>79</v>
      </c>
      <c r="E27" s="35" t="s">
        <v>95</v>
      </c>
      <c r="F27" s="35">
        <v>78</v>
      </c>
      <c r="G27" s="35">
        <v>702</v>
      </c>
      <c r="H27" s="173"/>
      <c r="I27" s="82" t="s">
        <v>321</v>
      </c>
      <c r="J27" s="82" t="s">
        <v>40</v>
      </c>
      <c r="K27" s="91">
        <v>1</v>
      </c>
      <c r="L27" s="35">
        <v>160</v>
      </c>
      <c r="M27" s="35">
        <f t="shared" si="0"/>
        <v>160</v>
      </c>
      <c r="N27" s="173"/>
      <c r="O27" s="38" t="s">
        <v>186</v>
      </c>
      <c r="P27" s="38" t="s">
        <v>138</v>
      </c>
      <c r="Q27" s="77">
        <v>35</v>
      </c>
      <c r="R27" s="35">
        <v>80</v>
      </c>
      <c r="S27" s="35">
        <f>Q27*R27</f>
        <v>2800</v>
      </c>
      <c r="T27" s="173"/>
      <c r="U27" s="38" t="s">
        <v>100</v>
      </c>
      <c r="V27" s="38" t="s">
        <v>81</v>
      </c>
      <c r="W27" s="35" t="s">
        <v>32</v>
      </c>
      <c r="X27" s="35">
        <v>93</v>
      </c>
      <c r="Y27" s="35">
        <v>930</v>
      </c>
      <c r="Z27" s="173"/>
      <c r="AA27" s="38"/>
      <c r="AB27" s="38"/>
      <c r="AC27" s="35"/>
      <c r="AD27" s="35"/>
      <c r="AE27" s="35"/>
    </row>
    <row r="28" spans="1:34" s="5" customFormat="1" ht="54.95" customHeight="1">
      <c r="A28" s="171"/>
      <c r="B28" s="173"/>
      <c r="C28" s="38"/>
      <c r="D28" s="38"/>
      <c r="E28" s="35"/>
      <c r="F28" s="35"/>
      <c r="G28" s="35"/>
      <c r="H28" s="173"/>
      <c r="I28" s="82" t="s">
        <v>329</v>
      </c>
      <c r="J28" s="82" t="s">
        <v>85</v>
      </c>
      <c r="K28" s="92">
        <v>6</v>
      </c>
      <c r="L28" s="35">
        <v>210</v>
      </c>
      <c r="M28" s="35">
        <f t="shared" si="0"/>
        <v>1260</v>
      </c>
      <c r="N28" s="173"/>
      <c r="O28" s="38"/>
      <c r="P28" s="38"/>
      <c r="Q28" s="35"/>
      <c r="R28" s="35"/>
      <c r="S28" s="35"/>
      <c r="T28" s="173"/>
      <c r="U28" s="38" t="s">
        <v>328</v>
      </c>
      <c r="V28" s="38" t="s">
        <v>85</v>
      </c>
      <c r="W28" s="35" t="s">
        <v>301</v>
      </c>
      <c r="X28" s="35">
        <v>210</v>
      </c>
      <c r="Y28" s="35">
        <v>630</v>
      </c>
      <c r="Z28" s="173"/>
      <c r="AA28" s="38"/>
      <c r="AB28" s="38"/>
      <c r="AC28" s="35"/>
      <c r="AD28" s="35"/>
      <c r="AE28" s="35"/>
    </row>
    <row r="29" spans="1:34" s="5" customFormat="1" ht="54.95" customHeight="1">
      <c r="A29" s="171"/>
      <c r="B29" s="173"/>
      <c r="C29" s="38"/>
      <c r="D29" s="38"/>
      <c r="E29" s="35"/>
      <c r="F29" s="35"/>
      <c r="G29" s="35"/>
      <c r="H29" s="173"/>
      <c r="I29" s="82" t="s">
        <v>157</v>
      </c>
      <c r="J29" s="82" t="s">
        <v>144</v>
      </c>
      <c r="K29" s="93">
        <v>1</v>
      </c>
      <c r="L29" s="35">
        <v>460</v>
      </c>
      <c r="M29" s="35">
        <f t="shared" si="0"/>
        <v>460</v>
      </c>
      <c r="N29" s="173"/>
      <c r="O29" s="38"/>
      <c r="P29" s="38"/>
      <c r="Q29" s="35"/>
      <c r="R29" s="35"/>
      <c r="S29" s="35"/>
      <c r="T29" s="173"/>
      <c r="U29" s="38" t="s">
        <v>302</v>
      </c>
      <c r="V29" s="38" t="s">
        <v>138</v>
      </c>
      <c r="W29" s="35" t="s">
        <v>146</v>
      </c>
      <c r="X29" s="35">
        <v>56</v>
      </c>
      <c r="Y29" s="35">
        <v>1344</v>
      </c>
      <c r="Z29" s="173"/>
      <c r="AA29" s="38"/>
      <c r="AB29" s="38"/>
      <c r="AC29" s="35"/>
      <c r="AD29" s="35"/>
      <c r="AE29" s="35"/>
    </row>
    <row r="30" spans="1:34" s="5" customFormat="1" ht="54.95" customHeight="1">
      <c r="A30" s="171"/>
      <c r="B30" s="173"/>
      <c r="C30" s="38"/>
      <c r="D30" s="38"/>
      <c r="E30" s="35"/>
      <c r="F30" s="35"/>
      <c r="G30" s="35"/>
      <c r="H30" s="173"/>
      <c r="I30" s="82" t="s">
        <v>314</v>
      </c>
      <c r="J30" s="82" t="s">
        <v>144</v>
      </c>
      <c r="K30" s="93">
        <v>1</v>
      </c>
      <c r="L30" s="86">
        <v>175</v>
      </c>
      <c r="M30" s="35">
        <f t="shared" si="0"/>
        <v>175</v>
      </c>
      <c r="N30" s="173"/>
      <c r="O30" s="38"/>
      <c r="P30" s="38"/>
      <c r="Q30" s="35"/>
      <c r="R30" s="35"/>
      <c r="S30" s="35"/>
      <c r="T30" s="173"/>
      <c r="U30" s="38"/>
      <c r="V30" s="38"/>
      <c r="W30" s="35"/>
      <c r="X30" s="35"/>
      <c r="Y30" s="35"/>
      <c r="Z30" s="173"/>
      <c r="AA30" s="38"/>
      <c r="AB30" s="38"/>
      <c r="AC30" s="35"/>
      <c r="AD30" s="35"/>
      <c r="AE30" s="35"/>
    </row>
    <row r="31" spans="1:34" s="7" customFormat="1" ht="50.1" customHeight="1">
      <c r="A31" s="155" t="s">
        <v>2</v>
      </c>
      <c r="B31" s="132"/>
      <c r="C31" s="26"/>
      <c r="D31" s="26"/>
      <c r="E31" s="27"/>
      <c r="F31" s="27"/>
      <c r="G31" s="27"/>
      <c r="H31" s="132" t="s">
        <v>16</v>
      </c>
      <c r="I31" s="26" t="s">
        <v>331</v>
      </c>
      <c r="J31" s="26"/>
      <c r="K31" s="29">
        <v>1202</v>
      </c>
      <c r="L31" s="30">
        <v>11</v>
      </c>
      <c r="M31" s="30">
        <f t="shared" si="0"/>
        <v>13222</v>
      </c>
      <c r="N31" s="132" t="s">
        <v>197</v>
      </c>
      <c r="O31" s="26" t="s">
        <v>49</v>
      </c>
      <c r="P31" s="26" t="s">
        <v>129</v>
      </c>
      <c r="Q31" s="27" t="s">
        <v>134</v>
      </c>
      <c r="R31" s="27">
        <v>865</v>
      </c>
      <c r="S31" s="27">
        <v>865</v>
      </c>
      <c r="T31" s="132" t="s">
        <v>16</v>
      </c>
      <c r="U31" s="26" t="s">
        <v>188</v>
      </c>
      <c r="V31" s="26"/>
      <c r="W31" s="29">
        <v>1202</v>
      </c>
      <c r="X31" s="30">
        <v>11</v>
      </c>
      <c r="Y31" s="30">
        <f>W31*X31</f>
        <v>13222</v>
      </c>
      <c r="Z31" s="132"/>
      <c r="AA31" s="26"/>
      <c r="AB31" s="26"/>
      <c r="AC31" s="27"/>
      <c r="AD31" s="27"/>
      <c r="AE31" s="27"/>
    </row>
    <row r="32" spans="1:34" s="9" customFormat="1" ht="50.1" customHeight="1">
      <c r="A32" s="156"/>
      <c r="B32" s="133"/>
      <c r="C32" s="26"/>
      <c r="D32" s="26"/>
      <c r="E32" s="27"/>
      <c r="F32" s="27"/>
      <c r="G32" s="27"/>
      <c r="H32" s="133"/>
      <c r="I32" s="26"/>
      <c r="J32" s="26"/>
      <c r="K32" s="27"/>
      <c r="L32" s="27"/>
      <c r="M32" s="27"/>
      <c r="N32" s="133"/>
      <c r="O32" s="26" t="s">
        <v>200</v>
      </c>
      <c r="P32" s="26" t="s">
        <v>137</v>
      </c>
      <c r="Q32" s="35" t="s">
        <v>315</v>
      </c>
      <c r="R32" s="27">
        <v>205</v>
      </c>
      <c r="S32" s="27">
        <v>4920</v>
      </c>
      <c r="T32" s="133"/>
      <c r="U32" s="26"/>
      <c r="V32" s="26"/>
      <c r="W32" s="27"/>
      <c r="X32" s="27"/>
      <c r="Y32" s="27"/>
      <c r="Z32" s="133"/>
      <c r="AA32" s="26"/>
      <c r="AB32" s="26"/>
      <c r="AC32" s="27"/>
      <c r="AD32" s="27"/>
      <c r="AE32" s="27"/>
      <c r="AF32" s="154"/>
      <c r="AG32" s="115"/>
      <c r="AH32" s="115"/>
    </row>
    <row r="33" spans="1:34" s="14" customFormat="1" ht="25.35" customHeight="1">
      <c r="A33" s="116" t="s">
        <v>19</v>
      </c>
      <c r="B33" s="117"/>
      <c r="C33" s="110" t="s">
        <v>20</v>
      </c>
      <c r="D33" s="111"/>
      <c r="E33" s="10">
        <v>6.6</v>
      </c>
      <c r="F33" s="11"/>
      <c r="G33" s="11"/>
      <c r="H33" s="122"/>
      <c r="I33" s="110" t="s">
        <v>20</v>
      </c>
      <c r="J33" s="111"/>
      <c r="K33" s="10">
        <v>5.5</v>
      </c>
      <c r="L33" s="11"/>
      <c r="M33" s="11"/>
      <c r="N33" s="122"/>
      <c r="O33" s="110" t="s">
        <v>20</v>
      </c>
      <c r="P33" s="111"/>
      <c r="Q33" s="12">
        <v>5.5</v>
      </c>
      <c r="R33" s="13"/>
      <c r="S33" s="13"/>
      <c r="T33" s="122"/>
      <c r="U33" s="110" t="s">
        <v>20</v>
      </c>
      <c r="V33" s="111"/>
      <c r="W33" s="12">
        <v>5.6</v>
      </c>
      <c r="X33" s="13"/>
      <c r="Y33" s="13"/>
      <c r="Z33" s="122"/>
      <c r="AA33" s="110" t="s">
        <v>20</v>
      </c>
      <c r="AB33" s="111"/>
      <c r="AC33" s="12">
        <v>6.5</v>
      </c>
      <c r="AD33" s="13"/>
      <c r="AE33" s="13"/>
      <c r="AF33" s="112" t="e">
        <f>#REF!/5/1202</f>
        <v>#REF!</v>
      </c>
      <c r="AG33" s="113"/>
      <c r="AH33" s="113"/>
    </row>
    <row r="34" spans="1:34" s="14" customFormat="1" ht="25.35" customHeight="1">
      <c r="A34" s="118"/>
      <c r="B34" s="119"/>
      <c r="C34" s="110" t="s">
        <v>21</v>
      </c>
      <c r="D34" s="111"/>
      <c r="E34" s="10">
        <v>2.2000000000000002</v>
      </c>
      <c r="F34" s="11"/>
      <c r="G34" s="11"/>
      <c r="H34" s="123"/>
      <c r="I34" s="110" t="s">
        <v>21</v>
      </c>
      <c r="J34" s="111"/>
      <c r="K34" s="10">
        <v>3.5</v>
      </c>
      <c r="L34" s="11"/>
      <c r="M34" s="11"/>
      <c r="N34" s="123"/>
      <c r="O34" s="110" t="s">
        <v>21</v>
      </c>
      <c r="P34" s="111"/>
      <c r="Q34" s="12">
        <v>3.4</v>
      </c>
      <c r="R34" s="13"/>
      <c r="S34" s="13"/>
      <c r="T34" s="123"/>
      <c r="U34" s="110" t="s">
        <v>21</v>
      </c>
      <c r="V34" s="111"/>
      <c r="W34" s="12">
        <v>3</v>
      </c>
      <c r="X34" s="13"/>
      <c r="Y34" s="13"/>
      <c r="Z34" s="123"/>
      <c r="AA34" s="110" t="s">
        <v>21</v>
      </c>
      <c r="AB34" s="111"/>
      <c r="AC34" s="12">
        <v>2.1</v>
      </c>
      <c r="AD34" s="13"/>
      <c r="AE34" s="13"/>
      <c r="AF34" s="112"/>
      <c r="AG34" s="113"/>
      <c r="AH34" s="113"/>
    </row>
    <row r="35" spans="1:34" s="14" customFormat="1" ht="25.35" customHeight="1">
      <c r="A35" s="118"/>
      <c r="B35" s="119"/>
      <c r="C35" s="110" t="s">
        <v>22</v>
      </c>
      <c r="D35" s="111"/>
      <c r="E35" s="10">
        <v>1</v>
      </c>
      <c r="F35" s="11"/>
      <c r="G35" s="11"/>
      <c r="H35" s="123"/>
      <c r="I35" s="110" t="s">
        <v>22</v>
      </c>
      <c r="J35" s="111"/>
      <c r="K35" s="10">
        <v>1.3</v>
      </c>
      <c r="L35" s="11"/>
      <c r="M35" s="11"/>
      <c r="N35" s="123"/>
      <c r="O35" s="110" t="s">
        <v>22</v>
      </c>
      <c r="P35" s="111"/>
      <c r="Q35" s="12">
        <v>2.2999999999999998</v>
      </c>
      <c r="R35" s="13"/>
      <c r="S35" s="13"/>
      <c r="T35" s="123"/>
      <c r="U35" s="110" t="s">
        <v>22</v>
      </c>
      <c r="V35" s="111"/>
      <c r="W35" s="12">
        <v>0.7</v>
      </c>
      <c r="X35" s="13"/>
      <c r="Y35" s="13"/>
      <c r="Z35" s="123"/>
      <c r="AA35" s="110" t="s">
        <v>22</v>
      </c>
      <c r="AB35" s="111"/>
      <c r="AC35" s="12">
        <v>1.7</v>
      </c>
      <c r="AD35" s="13"/>
      <c r="AE35" s="13"/>
    </row>
    <row r="36" spans="1:34" s="14" customFormat="1" ht="25.35" customHeight="1">
      <c r="A36" s="118"/>
      <c r="B36" s="119"/>
      <c r="C36" s="110" t="s">
        <v>23</v>
      </c>
      <c r="D36" s="111"/>
      <c r="E36" s="10"/>
      <c r="F36" s="11"/>
      <c r="G36" s="11"/>
      <c r="H36" s="123"/>
      <c r="I36" s="110" t="s">
        <v>23</v>
      </c>
      <c r="J36" s="111"/>
      <c r="K36" s="10">
        <v>1</v>
      </c>
      <c r="L36" s="11"/>
      <c r="M36" s="11"/>
      <c r="N36" s="123"/>
      <c r="O36" s="110" t="s">
        <v>23</v>
      </c>
      <c r="P36" s="111"/>
      <c r="Q36" s="12"/>
      <c r="R36" s="13"/>
      <c r="S36" s="13"/>
      <c r="T36" s="123"/>
      <c r="U36" s="110" t="s">
        <v>23</v>
      </c>
      <c r="V36" s="111"/>
      <c r="W36" s="12">
        <v>1</v>
      </c>
      <c r="X36" s="13"/>
      <c r="Y36" s="13"/>
      <c r="Z36" s="123"/>
      <c r="AA36" s="110" t="s">
        <v>23</v>
      </c>
      <c r="AB36" s="111"/>
      <c r="AC36" s="12"/>
      <c r="AD36" s="13"/>
      <c r="AE36" s="13"/>
    </row>
    <row r="37" spans="1:34" s="14" customFormat="1" ht="25.35" customHeight="1">
      <c r="A37" s="118"/>
      <c r="B37" s="119"/>
      <c r="C37" s="110" t="s">
        <v>24</v>
      </c>
      <c r="D37" s="111"/>
      <c r="E37" s="10">
        <v>3.3</v>
      </c>
      <c r="F37" s="11"/>
      <c r="G37" s="11"/>
      <c r="H37" s="123"/>
      <c r="I37" s="110" t="s">
        <v>24</v>
      </c>
      <c r="J37" s="111"/>
      <c r="K37" s="12">
        <v>3</v>
      </c>
      <c r="L37" s="11"/>
      <c r="M37" s="11"/>
      <c r="N37" s="123"/>
      <c r="O37" s="110" t="s">
        <v>24</v>
      </c>
      <c r="P37" s="111"/>
      <c r="Q37" s="12">
        <v>3</v>
      </c>
      <c r="R37" s="13"/>
      <c r="S37" s="13"/>
      <c r="T37" s="123"/>
      <c r="U37" s="110" t="s">
        <v>24</v>
      </c>
      <c r="V37" s="111"/>
      <c r="W37" s="12">
        <v>3</v>
      </c>
      <c r="X37" s="13"/>
      <c r="Y37" s="13"/>
      <c r="Z37" s="123"/>
      <c r="AA37" s="110" t="s">
        <v>24</v>
      </c>
      <c r="AB37" s="111"/>
      <c r="AC37" s="12">
        <v>2.5</v>
      </c>
      <c r="AD37" s="13"/>
      <c r="AE37" s="13"/>
    </row>
    <row r="38" spans="1:34" s="14" customFormat="1" ht="30" customHeight="1">
      <c r="A38" s="120"/>
      <c r="B38" s="121"/>
      <c r="C38" s="110" t="s">
        <v>25</v>
      </c>
      <c r="D38" s="111"/>
      <c r="E38" s="15">
        <f>E33*70+E34*75+E35*25+E36*60+E37*45</f>
        <v>800.5</v>
      </c>
      <c r="F38" s="11"/>
      <c r="G38" s="11"/>
      <c r="H38" s="124"/>
      <c r="I38" s="110" t="s">
        <v>25</v>
      </c>
      <c r="J38" s="111"/>
      <c r="K38" s="15">
        <f>K33*70+K34*75+K35*25+K36*60+K37*45</f>
        <v>875</v>
      </c>
      <c r="L38" s="11"/>
      <c r="M38" s="11"/>
      <c r="N38" s="124"/>
      <c r="O38" s="110" t="s">
        <v>25</v>
      </c>
      <c r="P38" s="111"/>
      <c r="Q38" s="15">
        <f>Q33*70+Q34*75+Q35*25+Q36*150+Q37*45</f>
        <v>832.5</v>
      </c>
      <c r="R38" s="11"/>
      <c r="S38" s="11"/>
      <c r="T38" s="124"/>
      <c r="U38" s="110" t="s">
        <v>25</v>
      </c>
      <c r="V38" s="111"/>
      <c r="W38" s="15">
        <f>W33*70+W34*75+W35*25+W36*60+W37*45</f>
        <v>829.5</v>
      </c>
      <c r="X38" s="11"/>
      <c r="Y38" s="11"/>
      <c r="Z38" s="124"/>
      <c r="AA38" s="110" t="s">
        <v>25</v>
      </c>
      <c r="AB38" s="111"/>
      <c r="AC38" s="15">
        <f>AC33*70+AC34*75+AC35*25+AC36*60+AC37*45+70</f>
        <v>837.5</v>
      </c>
      <c r="AD38" s="11"/>
      <c r="AE38" s="11"/>
    </row>
    <row r="39" spans="1:34" s="14" customFormat="1" ht="47.25" customHeight="1">
      <c r="A39" s="108" t="s">
        <v>26</v>
      </c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8"/>
      <c r="AA39" s="108"/>
      <c r="AB39" s="108"/>
      <c r="AC39" s="108"/>
      <c r="AD39" s="108"/>
      <c r="AE39" s="108"/>
    </row>
    <row r="40" spans="1:34" s="17" customFormat="1" ht="30" customHeight="1">
      <c r="A40" s="109" t="s">
        <v>332</v>
      </c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  <c r="AD40" s="16"/>
      <c r="AE40" s="16"/>
    </row>
    <row r="41" spans="1:34" ht="30" customHeight="1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8"/>
      <c r="R41" s="16"/>
      <c r="S41" s="16"/>
      <c r="T41" s="16"/>
      <c r="U41" s="16"/>
      <c r="V41" s="16"/>
      <c r="W41" s="18"/>
      <c r="X41" s="16"/>
      <c r="Y41" s="16"/>
      <c r="Z41" s="16"/>
      <c r="AA41" s="16"/>
      <c r="AB41" s="16"/>
      <c r="AC41" s="18"/>
      <c r="AD41" s="16"/>
      <c r="AE41" s="16"/>
    </row>
    <row r="42" spans="1:34" ht="30" customHeight="1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8"/>
      <c r="R42" s="16"/>
      <c r="S42" s="16"/>
      <c r="T42" s="16"/>
      <c r="U42" s="16"/>
      <c r="V42" s="16"/>
      <c r="W42" s="18"/>
      <c r="X42" s="16"/>
      <c r="Y42" s="16"/>
      <c r="Z42" s="16"/>
      <c r="AA42" s="16"/>
      <c r="AB42" s="16"/>
      <c r="AC42" s="18"/>
      <c r="AD42" s="16"/>
      <c r="AE42" s="16"/>
    </row>
    <row r="43" spans="1:34" ht="30" customHeight="1"/>
    <row r="44" spans="1:34" ht="30" customHeight="1"/>
    <row r="45" spans="1:34" ht="30" customHeight="1"/>
  </sheetData>
  <mergeCells count="113">
    <mergeCell ref="A39:AE39"/>
    <mergeCell ref="A40:AC40"/>
    <mergeCell ref="I37:J37"/>
    <mergeCell ref="O37:P37"/>
    <mergeCell ref="U37:V37"/>
    <mergeCell ref="AA37:AB37"/>
    <mergeCell ref="C38:D38"/>
    <mergeCell ref="I38:J38"/>
    <mergeCell ref="O38:P38"/>
    <mergeCell ref="U38:V38"/>
    <mergeCell ref="AA38:AB38"/>
    <mergeCell ref="AA35:AB35"/>
    <mergeCell ref="C36:D36"/>
    <mergeCell ref="I36:J36"/>
    <mergeCell ref="O36:P36"/>
    <mergeCell ref="U36:V36"/>
    <mergeCell ref="AA36:AB36"/>
    <mergeCell ref="T33:T38"/>
    <mergeCell ref="U33:V33"/>
    <mergeCell ref="Z33:Z38"/>
    <mergeCell ref="AA33:AB33"/>
    <mergeCell ref="AF32:AH32"/>
    <mergeCell ref="A31:A32"/>
    <mergeCell ref="B31:B32"/>
    <mergeCell ref="H31:H32"/>
    <mergeCell ref="N31:N32"/>
    <mergeCell ref="T31:T32"/>
    <mergeCell ref="Z31:Z32"/>
    <mergeCell ref="AF33:AH34"/>
    <mergeCell ref="C34:D34"/>
    <mergeCell ref="I34:J34"/>
    <mergeCell ref="O34:P34"/>
    <mergeCell ref="U34:V34"/>
    <mergeCell ref="AA34:AB34"/>
    <mergeCell ref="A33:B38"/>
    <mergeCell ref="C33:D33"/>
    <mergeCell ref="H33:H38"/>
    <mergeCell ref="I33:J33"/>
    <mergeCell ref="N33:N38"/>
    <mergeCell ref="O33:P33"/>
    <mergeCell ref="C35:D35"/>
    <mergeCell ref="I35:J35"/>
    <mergeCell ref="O35:P35"/>
    <mergeCell ref="C37:D37"/>
    <mergeCell ref="U35:V35"/>
    <mergeCell ref="A25:A30"/>
    <mergeCell ref="B25:B30"/>
    <mergeCell ref="H25:H30"/>
    <mergeCell ref="N25:N30"/>
    <mergeCell ref="T25:T30"/>
    <mergeCell ref="Z25:Z30"/>
    <mergeCell ref="A23:A24"/>
    <mergeCell ref="B23:B24"/>
    <mergeCell ref="H23:H24"/>
    <mergeCell ref="N23:N24"/>
    <mergeCell ref="T23:T24"/>
    <mergeCell ref="Z23:Z24"/>
    <mergeCell ref="A17:A22"/>
    <mergeCell ref="B17:B22"/>
    <mergeCell ref="H17:H22"/>
    <mergeCell ref="N17:N22"/>
    <mergeCell ref="T17:T22"/>
    <mergeCell ref="Z17:Z22"/>
    <mergeCell ref="AD5:AD6"/>
    <mergeCell ref="AE5:AE6"/>
    <mergeCell ref="A7:A16"/>
    <mergeCell ref="B7:B16"/>
    <mergeCell ref="H7:H16"/>
    <mergeCell ref="N7:N16"/>
    <mergeCell ref="T7:T16"/>
    <mergeCell ref="Z7:Z16"/>
    <mergeCell ref="X5:X6"/>
    <mergeCell ref="Y5:Y6"/>
    <mergeCell ref="Z5:Z6"/>
    <mergeCell ref="AA5:AA6"/>
    <mergeCell ref="AB5:AB6"/>
    <mergeCell ref="AC5:AC6"/>
    <mergeCell ref="R5:R6"/>
    <mergeCell ref="S5:S6"/>
    <mergeCell ref="T5:T6"/>
    <mergeCell ref="U5:U6"/>
    <mergeCell ref="V5:V6"/>
    <mergeCell ref="W5:W6"/>
    <mergeCell ref="L5:L6"/>
    <mergeCell ref="M5:M6"/>
    <mergeCell ref="N5:N6"/>
    <mergeCell ref="O5:O6"/>
    <mergeCell ref="P5:P6"/>
    <mergeCell ref="Q5:Q6"/>
    <mergeCell ref="F5:F6"/>
    <mergeCell ref="G5:G6"/>
    <mergeCell ref="H5:H6"/>
    <mergeCell ref="I5:I6"/>
    <mergeCell ref="J5:J6"/>
    <mergeCell ref="K5:K6"/>
    <mergeCell ref="A4:B4"/>
    <mergeCell ref="A5:A6"/>
    <mergeCell ref="B5:B6"/>
    <mergeCell ref="C5:C6"/>
    <mergeCell ref="D5:D6"/>
    <mergeCell ref="E5:E6"/>
    <mergeCell ref="A3:B3"/>
    <mergeCell ref="C3:E3"/>
    <mergeCell ref="I3:K3"/>
    <mergeCell ref="O3:Q3"/>
    <mergeCell ref="U3:W3"/>
    <mergeCell ref="AA3:AC3"/>
    <mergeCell ref="A1:AE1"/>
    <mergeCell ref="B2:G2"/>
    <mergeCell ref="H2:M2"/>
    <mergeCell ref="N2:S2"/>
    <mergeCell ref="T2:Y2"/>
    <mergeCell ref="Z2:AE2"/>
  </mergeCells>
  <phoneticPr fontId="1" type="noConversion"/>
  <printOptions horizontalCentered="1" verticalCentered="1"/>
  <pageMargins left="0" right="0" top="0" bottom="0" header="0.23622047244094491" footer="0"/>
  <pageSetup paperSize="9" scale="27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H44"/>
  <sheetViews>
    <sheetView topLeftCell="A16" zoomScale="40" zoomScaleNormal="40" zoomScaleSheetLayoutView="50" workbookViewId="0">
      <selection activeCell="K44" sqref="K44"/>
    </sheetView>
  </sheetViews>
  <sheetFormatPr defaultColWidth="8.875" defaultRowHeight="4.9000000000000004" customHeight="1"/>
  <cols>
    <col min="1" max="1" width="7" style="2" customWidth="1"/>
    <col min="2" max="2" width="6.5" style="2" customWidth="1"/>
    <col min="3" max="3" width="56.875" style="2" customWidth="1"/>
    <col min="4" max="4" width="19.25" style="2" customWidth="1"/>
    <col min="5" max="5" width="20.625" style="2" customWidth="1"/>
    <col min="6" max="6" width="12.125" style="2" hidden="1" customWidth="1"/>
    <col min="7" max="7" width="16.25" style="2" hidden="1" customWidth="1"/>
    <col min="8" max="8" width="8.5" style="2" customWidth="1"/>
    <col min="9" max="9" width="53.625" style="2" customWidth="1"/>
    <col min="10" max="10" width="16.5" style="2" customWidth="1"/>
    <col min="11" max="11" width="20.625" style="2" customWidth="1"/>
    <col min="12" max="12" width="18.5" style="2" hidden="1" customWidth="1"/>
    <col min="13" max="13" width="15.25" style="2" hidden="1" customWidth="1"/>
    <col min="14" max="14" width="8.5" style="2" customWidth="1"/>
    <col min="15" max="15" width="54.5" style="2" customWidth="1"/>
    <col min="16" max="16" width="18" style="2" customWidth="1"/>
    <col min="17" max="17" width="20.625" style="19" customWidth="1"/>
    <col min="18" max="18" width="15.625" style="2" hidden="1" customWidth="1"/>
    <col min="19" max="19" width="15.625" style="20" hidden="1" customWidth="1"/>
    <col min="20" max="20" width="8.5" style="2" customWidth="1"/>
    <col min="21" max="21" width="55.25" style="2" customWidth="1"/>
    <col min="22" max="22" width="15.25" style="2" customWidth="1"/>
    <col min="23" max="23" width="20.625" style="19" customWidth="1"/>
    <col min="24" max="25" width="15.625" style="2" hidden="1" customWidth="1"/>
    <col min="26" max="26" width="8.5" style="2" customWidth="1"/>
    <col min="27" max="27" width="66.5" style="2" customWidth="1"/>
    <col min="28" max="28" width="16.5" style="2" customWidth="1"/>
    <col min="29" max="29" width="20.625" style="19" customWidth="1"/>
    <col min="30" max="30" width="14.25" style="2" hidden="1" customWidth="1"/>
    <col min="31" max="31" width="15.625" style="2" hidden="1" customWidth="1"/>
    <col min="32" max="16384" width="8.875" style="2"/>
  </cols>
  <sheetData>
    <row r="1" spans="1:31" s="1" customFormat="1" ht="83.25" customHeight="1">
      <c r="A1" s="148" t="s">
        <v>308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</row>
    <row r="2" spans="1:31" ht="54.95" customHeight="1">
      <c r="A2" s="23" t="s">
        <v>8</v>
      </c>
      <c r="B2" s="163">
        <v>44732</v>
      </c>
      <c r="C2" s="163"/>
      <c r="D2" s="163"/>
      <c r="E2" s="163"/>
      <c r="F2" s="163"/>
      <c r="G2" s="163"/>
      <c r="H2" s="164">
        <f>B2+1</f>
        <v>44733</v>
      </c>
      <c r="I2" s="164"/>
      <c r="J2" s="164"/>
      <c r="K2" s="164"/>
      <c r="L2" s="164"/>
      <c r="M2" s="164"/>
      <c r="N2" s="165">
        <f>H2+1</f>
        <v>44734</v>
      </c>
      <c r="O2" s="165"/>
      <c r="P2" s="165"/>
      <c r="Q2" s="165"/>
      <c r="R2" s="165"/>
      <c r="S2" s="165"/>
      <c r="T2" s="166">
        <f>N2+1</f>
        <v>44735</v>
      </c>
      <c r="U2" s="166"/>
      <c r="V2" s="166"/>
      <c r="W2" s="166"/>
      <c r="X2" s="166"/>
      <c r="Y2" s="166"/>
      <c r="Z2" s="167">
        <f>T2+1</f>
        <v>44736</v>
      </c>
      <c r="AA2" s="167"/>
      <c r="AB2" s="167"/>
      <c r="AC2" s="167"/>
      <c r="AD2" s="167"/>
      <c r="AE2" s="167"/>
    </row>
    <row r="3" spans="1:31" ht="54.95" customHeight="1">
      <c r="A3" s="144" t="s">
        <v>9</v>
      </c>
      <c r="B3" s="144"/>
      <c r="C3" s="147">
        <v>20</v>
      </c>
      <c r="D3" s="147"/>
      <c r="E3" s="147"/>
      <c r="F3" s="24"/>
      <c r="G3" s="24"/>
      <c r="H3" s="23"/>
      <c r="I3" s="147">
        <f>C3</f>
        <v>20</v>
      </c>
      <c r="J3" s="147"/>
      <c r="K3" s="147"/>
      <c r="L3" s="24"/>
      <c r="M3" s="24"/>
      <c r="N3" s="23"/>
      <c r="O3" s="147">
        <f>I3</f>
        <v>20</v>
      </c>
      <c r="P3" s="147"/>
      <c r="Q3" s="147"/>
      <c r="R3" s="24"/>
      <c r="S3" s="24"/>
      <c r="T3" s="23"/>
      <c r="U3" s="147">
        <f>O3</f>
        <v>20</v>
      </c>
      <c r="V3" s="147"/>
      <c r="W3" s="147"/>
      <c r="X3" s="24"/>
      <c r="Y3" s="24"/>
      <c r="Z3" s="23"/>
      <c r="AA3" s="147">
        <f>U3</f>
        <v>20</v>
      </c>
      <c r="AB3" s="147"/>
      <c r="AC3" s="147"/>
      <c r="AD3" s="24"/>
      <c r="AE3" s="24"/>
    </row>
    <row r="4" spans="1:31" ht="54.95" customHeight="1">
      <c r="A4" s="144"/>
      <c r="B4" s="144"/>
      <c r="C4" s="89" t="s">
        <v>10</v>
      </c>
      <c r="D4" s="89" t="s">
        <v>11</v>
      </c>
      <c r="E4" s="25" t="s">
        <v>12</v>
      </c>
      <c r="F4" s="88" t="s">
        <v>13</v>
      </c>
      <c r="G4" s="88" t="s">
        <v>14</v>
      </c>
      <c r="H4" s="23"/>
      <c r="I4" s="89" t="s">
        <v>10</v>
      </c>
      <c r="J4" s="89" t="s">
        <v>11</v>
      </c>
      <c r="K4" s="25" t="s">
        <v>12</v>
      </c>
      <c r="L4" s="88" t="s">
        <v>13</v>
      </c>
      <c r="M4" s="88" t="s">
        <v>14</v>
      </c>
      <c r="N4" s="23"/>
      <c r="O4" s="89" t="s">
        <v>10</v>
      </c>
      <c r="P4" s="89" t="s">
        <v>11</v>
      </c>
      <c r="Q4" s="25" t="s">
        <v>12</v>
      </c>
      <c r="R4" s="88" t="s">
        <v>13</v>
      </c>
      <c r="S4" s="88" t="s">
        <v>14</v>
      </c>
      <c r="T4" s="23"/>
      <c r="U4" s="89" t="s">
        <v>10</v>
      </c>
      <c r="V4" s="89" t="s">
        <v>11</v>
      </c>
      <c r="W4" s="25" t="s">
        <v>12</v>
      </c>
      <c r="X4" s="88" t="s">
        <v>13</v>
      </c>
      <c r="Y4" s="88" t="s">
        <v>14</v>
      </c>
      <c r="Z4" s="23"/>
      <c r="AA4" s="89" t="s">
        <v>10</v>
      </c>
      <c r="AB4" s="89" t="s">
        <v>11</v>
      </c>
      <c r="AC4" s="25" t="s">
        <v>12</v>
      </c>
      <c r="AD4" s="88" t="s">
        <v>13</v>
      </c>
      <c r="AE4" s="88" t="s">
        <v>14</v>
      </c>
    </row>
    <row r="5" spans="1:31" s="3" customFormat="1" ht="54.95" customHeight="1">
      <c r="A5" s="145" t="s">
        <v>15</v>
      </c>
      <c r="B5" s="143"/>
      <c r="C5" s="141" t="s">
        <v>28</v>
      </c>
      <c r="D5" s="141"/>
      <c r="E5" s="141"/>
      <c r="F5" s="140"/>
      <c r="G5" s="141"/>
      <c r="H5" s="143" t="s">
        <v>285</v>
      </c>
      <c r="I5" s="141" t="s">
        <v>286</v>
      </c>
      <c r="J5" s="141" t="s">
        <v>158</v>
      </c>
      <c r="K5" s="168"/>
      <c r="L5" s="168"/>
      <c r="M5" s="168"/>
      <c r="N5" s="143"/>
      <c r="O5" s="141" t="s">
        <v>28</v>
      </c>
      <c r="P5" s="141"/>
      <c r="Q5" s="141"/>
      <c r="R5" s="140"/>
      <c r="S5" s="141"/>
      <c r="T5" s="142"/>
      <c r="U5" s="141"/>
      <c r="V5" s="141"/>
      <c r="W5" s="141"/>
      <c r="X5" s="140"/>
      <c r="Y5" s="141"/>
      <c r="Z5" s="142"/>
      <c r="AA5" s="141" t="s">
        <v>28</v>
      </c>
      <c r="AB5" s="141"/>
      <c r="AC5" s="141"/>
      <c r="AD5" s="140"/>
      <c r="AE5" s="141"/>
    </row>
    <row r="6" spans="1:31" s="3" customFormat="1" ht="54.95" customHeight="1">
      <c r="A6" s="146"/>
      <c r="B6" s="143"/>
      <c r="C6" s="141"/>
      <c r="D6" s="141"/>
      <c r="E6" s="141"/>
      <c r="F6" s="140"/>
      <c r="G6" s="141"/>
      <c r="H6" s="143"/>
      <c r="I6" s="141"/>
      <c r="J6" s="141"/>
      <c r="K6" s="169"/>
      <c r="L6" s="169"/>
      <c r="M6" s="169"/>
      <c r="N6" s="143"/>
      <c r="O6" s="141"/>
      <c r="P6" s="141"/>
      <c r="Q6" s="141"/>
      <c r="R6" s="140"/>
      <c r="S6" s="141"/>
      <c r="T6" s="142"/>
      <c r="U6" s="141"/>
      <c r="V6" s="141"/>
      <c r="W6" s="141"/>
      <c r="X6" s="140"/>
      <c r="Y6" s="141"/>
      <c r="Z6" s="142"/>
      <c r="AA6" s="141"/>
      <c r="AB6" s="141"/>
      <c r="AC6" s="141"/>
      <c r="AD6" s="140"/>
      <c r="AE6" s="141"/>
    </row>
    <row r="7" spans="1:31" s="5" customFormat="1" ht="54.95" customHeight="1">
      <c r="A7" s="170" t="s">
        <v>96</v>
      </c>
      <c r="B7" s="172" t="s">
        <v>316</v>
      </c>
      <c r="C7" s="94" t="s">
        <v>325</v>
      </c>
      <c r="D7" s="94" t="s">
        <v>57</v>
      </c>
      <c r="E7" s="95">
        <v>1.8</v>
      </c>
      <c r="F7" s="95">
        <v>82</v>
      </c>
      <c r="G7" s="96">
        <f>E7*F7</f>
        <v>147.6</v>
      </c>
      <c r="H7" s="172" t="s">
        <v>309</v>
      </c>
      <c r="I7" s="38" t="s">
        <v>69</v>
      </c>
      <c r="J7" s="38" t="s">
        <v>47</v>
      </c>
      <c r="K7" s="35"/>
      <c r="L7" s="35"/>
      <c r="M7" s="35"/>
      <c r="N7" s="172" t="s">
        <v>310</v>
      </c>
      <c r="O7" s="94" t="s">
        <v>46</v>
      </c>
      <c r="P7" s="94" t="s">
        <v>47</v>
      </c>
      <c r="Q7" s="95">
        <v>0.1</v>
      </c>
      <c r="R7" s="95">
        <v>100</v>
      </c>
      <c r="S7" s="96">
        <f>Q7*R7</f>
        <v>10</v>
      </c>
      <c r="T7" s="172" t="s">
        <v>292</v>
      </c>
      <c r="U7" s="38" t="s">
        <v>307</v>
      </c>
      <c r="V7" s="38" t="s">
        <v>52</v>
      </c>
      <c r="W7" s="35"/>
      <c r="X7" s="35"/>
      <c r="Y7" s="35"/>
      <c r="Z7" s="172" t="s">
        <v>4</v>
      </c>
      <c r="AA7" s="97" t="s">
        <v>161</v>
      </c>
      <c r="AB7" s="97" t="s">
        <v>118</v>
      </c>
      <c r="AC7" s="98" t="s">
        <v>164</v>
      </c>
      <c r="AD7" s="97"/>
      <c r="AE7" s="97"/>
    </row>
    <row r="8" spans="1:31" s="5" customFormat="1" ht="54.95" customHeight="1">
      <c r="A8" s="171"/>
      <c r="B8" s="173"/>
      <c r="C8" s="38"/>
      <c r="D8" s="38"/>
      <c r="E8" s="35"/>
      <c r="F8" s="35"/>
      <c r="G8" s="35"/>
      <c r="H8" s="173"/>
      <c r="I8" s="94" t="s">
        <v>208</v>
      </c>
      <c r="J8" s="94" t="s">
        <v>47</v>
      </c>
      <c r="K8" s="95">
        <v>0.1</v>
      </c>
      <c r="L8" s="95">
        <v>100</v>
      </c>
      <c r="M8" s="96">
        <f>K8*L8</f>
        <v>10</v>
      </c>
      <c r="N8" s="173"/>
      <c r="O8" s="94" t="s">
        <v>30</v>
      </c>
      <c r="P8" s="94" t="s">
        <v>31</v>
      </c>
      <c r="Q8" s="95">
        <v>0.3</v>
      </c>
      <c r="R8" s="95">
        <v>37</v>
      </c>
      <c r="S8" s="96">
        <f>Q8*R8</f>
        <v>11.1</v>
      </c>
      <c r="T8" s="173"/>
      <c r="U8" s="38" t="s">
        <v>30</v>
      </c>
      <c r="V8" s="38" t="s">
        <v>31</v>
      </c>
      <c r="W8" s="35"/>
      <c r="X8" s="35"/>
      <c r="Y8" s="35"/>
      <c r="Z8" s="173"/>
      <c r="AA8" s="94" t="s">
        <v>162</v>
      </c>
      <c r="AB8" s="94" t="s">
        <v>128</v>
      </c>
      <c r="AC8" s="95">
        <v>0.6</v>
      </c>
      <c r="AD8" s="95">
        <v>205</v>
      </c>
      <c r="AE8" s="97">
        <f>AC8*AD8</f>
        <v>123</v>
      </c>
    </row>
    <row r="9" spans="1:31" s="5" customFormat="1" ht="54.95" customHeight="1">
      <c r="A9" s="171"/>
      <c r="B9" s="173"/>
      <c r="C9" s="38"/>
      <c r="D9" s="38"/>
      <c r="E9" s="35"/>
      <c r="F9" s="35"/>
      <c r="G9" s="35"/>
      <c r="H9" s="173"/>
      <c r="I9" s="38" t="s">
        <v>303</v>
      </c>
      <c r="J9" s="38" t="s">
        <v>93</v>
      </c>
      <c r="K9" s="35"/>
      <c r="L9" s="35"/>
      <c r="M9" s="35"/>
      <c r="N9" s="173"/>
      <c r="O9" s="38" t="s">
        <v>75</v>
      </c>
      <c r="P9" s="38" t="s">
        <v>138</v>
      </c>
      <c r="Q9" s="35"/>
      <c r="R9" s="35"/>
      <c r="S9" s="35"/>
      <c r="T9" s="173"/>
      <c r="U9" s="38" t="s">
        <v>201</v>
      </c>
      <c r="V9" s="38" t="s">
        <v>194</v>
      </c>
      <c r="W9" s="35"/>
      <c r="X9" s="35"/>
      <c r="Y9" s="35"/>
      <c r="Z9" s="173"/>
      <c r="AA9" s="38" t="s">
        <v>45</v>
      </c>
      <c r="AB9" s="38" t="s">
        <v>191</v>
      </c>
      <c r="AC9" s="35"/>
      <c r="AD9" s="35"/>
      <c r="AE9" s="35"/>
    </row>
    <row r="10" spans="1:31" s="5" customFormat="1" ht="54.95" customHeight="1">
      <c r="A10" s="171"/>
      <c r="B10" s="173"/>
      <c r="C10" s="38"/>
      <c r="D10" s="38"/>
      <c r="E10" s="35"/>
      <c r="F10" s="35"/>
      <c r="G10" s="35"/>
      <c r="H10" s="173"/>
      <c r="I10" s="94" t="s">
        <v>122</v>
      </c>
      <c r="J10" s="94" t="s">
        <v>123</v>
      </c>
      <c r="K10" s="95">
        <v>1.2</v>
      </c>
      <c r="L10" s="95">
        <v>92</v>
      </c>
      <c r="M10" s="96">
        <f>K10*L10</f>
        <v>110.39999999999999</v>
      </c>
      <c r="N10" s="173"/>
      <c r="O10" s="94" t="s">
        <v>175</v>
      </c>
      <c r="P10" s="94" t="s">
        <v>123</v>
      </c>
      <c r="Q10" s="95">
        <v>1.2</v>
      </c>
      <c r="R10" s="95">
        <v>81</v>
      </c>
      <c r="S10" s="96">
        <f>Q10*R10</f>
        <v>97.2</v>
      </c>
      <c r="T10" s="173"/>
      <c r="U10" s="94" t="s">
        <v>151</v>
      </c>
      <c r="V10" s="94" t="s">
        <v>138</v>
      </c>
      <c r="W10" s="95">
        <v>0.6</v>
      </c>
      <c r="X10" s="95">
        <v>107</v>
      </c>
      <c r="Y10" s="96">
        <f>W10*X10</f>
        <v>64.2</v>
      </c>
      <c r="Z10" s="173"/>
      <c r="AA10" s="38" t="s">
        <v>154</v>
      </c>
      <c r="AB10" s="38" t="s">
        <v>137</v>
      </c>
      <c r="AC10" s="35"/>
      <c r="AD10" s="35"/>
      <c r="AE10" s="35"/>
    </row>
    <row r="11" spans="1:31" s="5" customFormat="1" ht="54.95" customHeight="1">
      <c r="A11" s="171"/>
      <c r="B11" s="173"/>
      <c r="C11" s="38"/>
      <c r="D11" s="38"/>
      <c r="E11" s="35"/>
      <c r="F11" s="35"/>
      <c r="G11" s="35"/>
      <c r="H11" s="173"/>
      <c r="I11" s="38"/>
      <c r="J11" s="38"/>
      <c r="K11" s="35"/>
      <c r="L11" s="35"/>
      <c r="M11" s="35"/>
      <c r="N11" s="173"/>
      <c r="O11" s="38"/>
      <c r="P11" s="38"/>
      <c r="Q11" s="35"/>
      <c r="R11" s="35"/>
      <c r="S11" s="35"/>
      <c r="T11" s="173"/>
      <c r="U11" s="94" t="s">
        <v>323</v>
      </c>
      <c r="V11" s="94"/>
      <c r="W11" s="98" t="s">
        <v>164</v>
      </c>
      <c r="X11" s="95"/>
      <c r="Y11" s="96"/>
      <c r="Z11" s="173"/>
      <c r="AA11" s="38" t="s">
        <v>54</v>
      </c>
      <c r="AB11" s="38" t="s">
        <v>138</v>
      </c>
      <c r="AC11" s="35"/>
      <c r="AD11" s="35"/>
      <c r="AE11" s="35"/>
    </row>
    <row r="12" spans="1:31" s="5" customFormat="1" ht="54.95" customHeight="1">
      <c r="A12" s="171"/>
      <c r="B12" s="173"/>
      <c r="C12" s="38"/>
      <c r="D12" s="38"/>
      <c r="E12" s="35"/>
      <c r="F12" s="35"/>
      <c r="G12" s="35"/>
      <c r="H12" s="173"/>
      <c r="I12" s="38"/>
      <c r="J12" s="38"/>
      <c r="K12" s="35"/>
      <c r="L12" s="35"/>
      <c r="M12" s="35"/>
      <c r="N12" s="173"/>
      <c r="O12" s="38"/>
      <c r="P12" s="38"/>
      <c r="Q12" s="35"/>
      <c r="R12" s="35"/>
      <c r="S12" s="35"/>
      <c r="T12" s="173"/>
      <c r="U12" s="38" t="s">
        <v>294</v>
      </c>
      <c r="V12" s="38" t="s">
        <v>52</v>
      </c>
      <c r="W12" s="35"/>
      <c r="X12" s="35"/>
      <c r="Y12" s="35"/>
      <c r="Z12" s="173"/>
      <c r="AA12" s="78"/>
      <c r="AB12" s="78"/>
      <c r="AC12" s="78"/>
      <c r="AD12" s="78"/>
      <c r="AE12" s="35"/>
    </row>
    <row r="13" spans="1:31" s="5" customFormat="1" ht="54.95" customHeight="1">
      <c r="A13" s="171"/>
      <c r="B13" s="173"/>
      <c r="C13" s="38"/>
      <c r="D13" s="38"/>
      <c r="E13" s="35"/>
      <c r="F13" s="35"/>
      <c r="G13" s="35"/>
      <c r="H13" s="173"/>
      <c r="I13" s="38"/>
      <c r="J13" s="38"/>
      <c r="K13" s="35"/>
      <c r="L13" s="35"/>
      <c r="M13" s="35"/>
      <c r="N13" s="173"/>
      <c r="O13" s="38"/>
      <c r="P13" s="38"/>
      <c r="Q13" s="35"/>
      <c r="R13" s="35"/>
      <c r="S13" s="35"/>
      <c r="T13" s="173"/>
      <c r="U13" s="38" t="s">
        <v>149</v>
      </c>
      <c r="V13" s="38" t="s">
        <v>136</v>
      </c>
      <c r="W13" s="35"/>
      <c r="X13" s="35"/>
      <c r="Y13" s="35"/>
      <c r="Z13" s="173"/>
      <c r="AA13" s="78"/>
      <c r="AB13" s="78"/>
      <c r="AC13" s="78"/>
      <c r="AD13" s="78"/>
      <c r="AE13" s="35"/>
    </row>
    <row r="14" spans="1:31" s="5" customFormat="1" ht="54.95" customHeight="1">
      <c r="A14" s="171"/>
      <c r="B14" s="173"/>
      <c r="C14" s="38"/>
      <c r="D14" s="38"/>
      <c r="E14" s="35"/>
      <c r="F14" s="35"/>
      <c r="G14" s="35"/>
      <c r="H14" s="173"/>
      <c r="I14" s="38"/>
      <c r="J14" s="38"/>
      <c r="K14" s="35"/>
      <c r="L14" s="35"/>
      <c r="M14" s="35"/>
      <c r="N14" s="173"/>
      <c r="O14" s="38"/>
      <c r="P14" s="38"/>
      <c r="Q14" s="35"/>
      <c r="R14" s="35"/>
      <c r="S14" s="35"/>
      <c r="T14" s="173"/>
      <c r="U14" s="94" t="s">
        <v>106</v>
      </c>
      <c r="V14" s="94" t="s">
        <v>322</v>
      </c>
      <c r="W14" s="35"/>
      <c r="X14" s="35"/>
      <c r="Y14" s="35"/>
      <c r="Z14" s="173"/>
      <c r="AA14" s="38"/>
      <c r="AB14" s="38"/>
      <c r="AC14" s="35"/>
      <c r="AD14" s="35"/>
      <c r="AE14" s="35"/>
    </row>
    <row r="15" spans="1:31" s="5" customFormat="1" ht="54.95" customHeight="1">
      <c r="A15" s="171"/>
      <c r="B15" s="173"/>
      <c r="C15" s="38"/>
      <c r="D15" s="38"/>
      <c r="E15" s="35"/>
      <c r="F15" s="35"/>
      <c r="G15" s="35"/>
      <c r="H15" s="173"/>
      <c r="I15" s="38"/>
      <c r="J15" s="38"/>
      <c r="K15" s="35"/>
      <c r="L15" s="35"/>
      <c r="M15" s="35"/>
      <c r="N15" s="173"/>
      <c r="O15" s="38"/>
      <c r="P15" s="38"/>
      <c r="Q15" s="35"/>
      <c r="R15" s="35"/>
      <c r="S15" s="35"/>
      <c r="T15" s="173"/>
      <c r="U15" s="38"/>
      <c r="V15" s="38"/>
      <c r="W15" s="35"/>
      <c r="X15" s="35"/>
      <c r="Y15" s="35"/>
      <c r="Z15" s="173"/>
      <c r="AA15" s="38"/>
      <c r="AB15" s="38"/>
      <c r="AC15" s="35"/>
      <c r="AD15" s="35"/>
      <c r="AE15" s="35"/>
    </row>
    <row r="16" spans="1:31" s="5" customFormat="1" ht="54.95" customHeight="1">
      <c r="A16" s="170" t="s">
        <v>97</v>
      </c>
      <c r="B16" s="172" t="s">
        <v>6</v>
      </c>
      <c r="C16" s="38" t="s">
        <v>30</v>
      </c>
      <c r="D16" s="38" t="s">
        <v>31</v>
      </c>
      <c r="E16" s="35"/>
      <c r="F16" s="35"/>
      <c r="G16" s="35"/>
      <c r="H16" s="172" t="s">
        <v>295</v>
      </c>
      <c r="I16" s="38" t="s">
        <v>46</v>
      </c>
      <c r="J16" s="38" t="s">
        <v>47</v>
      </c>
      <c r="K16" s="35"/>
      <c r="L16" s="35"/>
      <c r="M16" s="35"/>
      <c r="N16" s="172" t="s">
        <v>166</v>
      </c>
      <c r="O16" s="38" t="s">
        <v>30</v>
      </c>
      <c r="P16" s="38" t="s">
        <v>31</v>
      </c>
      <c r="Q16" s="35"/>
      <c r="R16" s="35"/>
      <c r="S16" s="35"/>
      <c r="T16" s="172" t="s">
        <v>209</v>
      </c>
      <c r="U16" s="38" t="s">
        <v>62</v>
      </c>
      <c r="V16" s="38" t="s">
        <v>47</v>
      </c>
      <c r="W16" s="35"/>
      <c r="X16" s="35"/>
      <c r="Y16" s="35"/>
      <c r="Z16" s="172" t="s">
        <v>317</v>
      </c>
      <c r="AA16" s="38" t="s">
        <v>30</v>
      </c>
      <c r="AB16" s="38" t="s">
        <v>31</v>
      </c>
      <c r="AC16" s="35"/>
      <c r="AD16" s="35"/>
      <c r="AE16" s="35"/>
    </row>
    <row r="17" spans="1:34" s="5" customFormat="1" ht="54.95" customHeight="1">
      <c r="A17" s="171"/>
      <c r="B17" s="173"/>
      <c r="C17" s="38" t="s">
        <v>149</v>
      </c>
      <c r="D17" s="38" t="s">
        <v>136</v>
      </c>
      <c r="E17" s="35"/>
      <c r="F17" s="35"/>
      <c r="G17" s="35"/>
      <c r="H17" s="173"/>
      <c r="I17" s="38" t="s">
        <v>30</v>
      </c>
      <c r="J17" s="38" t="s">
        <v>31</v>
      </c>
      <c r="K17" s="35"/>
      <c r="L17" s="35"/>
      <c r="M17" s="35"/>
      <c r="N17" s="173"/>
      <c r="O17" s="38" t="s">
        <v>82</v>
      </c>
      <c r="P17" s="38" t="s">
        <v>174</v>
      </c>
      <c r="Q17" s="35"/>
      <c r="R17" s="35"/>
      <c r="S17" s="35"/>
      <c r="T17" s="173"/>
      <c r="U17" s="94" t="s">
        <v>311</v>
      </c>
      <c r="V17" s="94" t="s">
        <v>118</v>
      </c>
      <c r="W17" s="99">
        <v>22</v>
      </c>
      <c r="X17" s="95">
        <v>8</v>
      </c>
      <c r="Y17" s="96">
        <f>W17*X17</f>
        <v>176</v>
      </c>
      <c r="Z17" s="173"/>
      <c r="AA17" s="38" t="s">
        <v>204</v>
      </c>
      <c r="AB17" s="38" t="s">
        <v>77</v>
      </c>
      <c r="AC17" s="35"/>
      <c r="AD17" s="35"/>
      <c r="AE17" s="35"/>
    </row>
    <row r="18" spans="1:34" s="5" customFormat="1" ht="54.95" customHeight="1">
      <c r="A18" s="171"/>
      <c r="B18" s="173"/>
      <c r="C18" s="38" t="s">
        <v>111</v>
      </c>
      <c r="D18" s="38" t="s">
        <v>138</v>
      </c>
      <c r="E18" s="35"/>
      <c r="F18" s="35"/>
      <c r="G18" s="35"/>
      <c r="H18" s="173"/>
      <c r="I18" s="38" t="s">
        <v>100</v>
      </c>
      <c r="J18" s="38" t="s">
        <v>81</v>
      </c>
      <c r="K18" s="35"/>
      <c r="L18" s="35"/>
      <c r="M18" s="35"/>
      <c r="N18" s="173"/>
      <c r="O18" s="38" t="s">
        <v>42</v>
      </c>
      <c r="P18" s="38" t="s">
        <v>43</v>
      </c>
      <c r="Q18" s="35"/>
      <c r="R18" s="35"/>
      <c r="S18" s="35"/>
      <c r="T18" s="173"/>
      <c r="U18" s="38"/>
      <c r="V18" s="38"/>
      <c r="W18" s="35"/>
      <c r="X18" s="35"/>
      <c r="Y18" s="35"/>
      <c r="Z18" s="173"/>
      <c r="AA18" s="38" t="s">
        <v>298</v>
      </c>
      <c r="AB18" s="38" t="s">
        <v>29</v>
      </c>
      <c r="AC18" s="35"/>
      <c r="AD18" s="35"/>
      <c r="AE18" s="35"/>
    </row>
    <row r="19" spans="1:34" s="5" customFormat="1" ht="54.95" customHeight="1">
      <c r="A19" s="171"/>
      <c r="B19" s="173"/>
      <c r="C19" s="100"/>
      <c r="D19" s="100"/>
      <c r="E19" s="101"/>
      <c r="F19" s="101"/>
      <c r="G19" s="102"/>
      <c r="H19" s="173"/>
      <c r="I19" s="38" t="s">
        <v>302</v>
      </c>
      <c r="J19" s="38" t="s">
        <v>138</v>
      </c>
      <c r="K19" s="35"/>
      <c r="L19" s="35"/>
      <c r="M19" s="35"/>
      <c r="N19" s="173"/>
      <c r="O19" s="38" t="s">
        <v>178</v>
      </c>
      <c r="P19" s="38" t="s">
        <v>138</v>
      </c>
      <c r="Q19" s="35"/>
      <c r="R19" s="35"/>
      <c r="S19" s="35"/>
      <c r="T19" s="173"/>
      <c r="U19" s="38"/>
      <c r="V19" s="38"/>
      <c r="W19" s="35"/>
      <c r="X19" s="35"/>
      <c r="Y19" s="35"/>
      <c r="Z19" s="173"/>
      <c r="AA19" s="94" t="s">
        <v>318</v>
      </c>
      <c r="AB19" s="94" t="s">
        <v>324</v>
      </c>
      <c r="AC19" s="103">
        <v>1</v>
      </c>
      <c r="AD19" s="95"/>
      <c r="AE19" s="96">
        <f>AC19*AD19</f>
        <v>0</v>
      </c>
    </row>
    <row r="20" spans="1:34" s="5" customFormat="1" ht="54.95" customHeight="1">
      <c r="A20" s="171"/>
      <c r="B20" s="173"/>
      <c r="C20" s="38"/>
      <c r="D20" s="38"/>
      <c r="E20" s="35"/>
      <c r="F20" s="35"/>
      <c r="G20" s="35"/>
      <c r="H20" s="173"/>
      <c r="I20" s="38"/>
      <c r="J20" s="38"/>
      <c r="K20" s="35"/>
      <c r="L20" s="35"/>
      <c r="M20" s="35"/>
      <c r="N20" s="173"/>
      <c r="O20" s="38"/>
      <c r="P20" s="38"/>
      <c r="Q20" s="35"/>
      <c r="R20" s="35"/>
      <c r="S20" s="35"/>
      <c r="T20" s="173"/>
      <c r="U20" s="38"/>
      <c r="V20" s="38"/>
      <c r="W20" s="35"/>
      <c r="X20" s="35"/>
      <c r="Y20" s="35"/>
      <c r="Z20" s="173"/>
      <c r="AA20" s="38"/>
      <c r="AB20" s="38"/>
      <c r="AC20" s="35"/>
      <c r="AD20" s="35"/>
      <c r="AE20" s="35"/>
    </row>
    <row r="21" spans="1:34" s="5" customFormat="1" ht="54.95" customHeight="1">
      <c r="A21" s="171"/>
      <c r="B21" s="173"/>
      <c r="C21" s="38"/>
      <c r="D21" s="38"/>
      <c r="E21" s="35"/>
      <c r="F21" s="35"/>
      <c r="G21" s="35"/>
      <c r="H21" s="173"/>
      <c r="I21" s="38"/>
      <c r="J21" s="38"/>
      <c r="K21" s="35"/>
      <c r="L21" s="35"/>
      <c r="M21" s="35"/>
      <c r="N21" s="173"/>
      <c r="O21" s="38"/>
      <c r="P21" s="38"/>
      <c r="Q21" s="35"/>
      <c r="R21" s="35"/>
      <c r="S21" s="35"/>
      <c r="T21" s="173"/>
      <c r="U21" s="38"/>
      <c r="V21" s="38"/>
      <c r="W21" s="35"/>
      <c r="X21" s="35"/>
      <c r="Y21" s="35"/>
      <c r="Z21" s="173"/>
      <c r="AA21" s="38"/>
      <c r="AB21" s="38"/>
      <c r="AC21" s="35"/>
      <c r="AD21" s="35"/>
      <c r="AE21" s="35"/>
    </row>
    <row r="22" spans="1:34" s="5" customFormat="1" ht="54.95" customHeight="1">
      <c r="A22" s="170" t="s">
        <v>98</v>
      </c>
      <c r="B22" s="174" t="s">
        <v>330</v>
      </c>
      <c r="C22" s="38" t="s">
        <v>46</v>
      </c>
      <c r="D22" s="38" t="s">
        <v>47</v>
      </c>
      <c r="E22" s="35"/>
      <c r="F22" s="35"/>
      <c r="G22" s="35"/>
      <c r="H22" s="174" t="s">
        <v>1</v>
      </c>
      <c r="I22" s="38" t="s">
        <v>46</v>
      </c>
      <c r="J22" s="38" t="s">
        <v>47</v>
      </c>
      <c r="K22" s="35"/>
      <c r="L22" s="35"/>
      <c r="M22" s="35"/>
      <c r="N22" s="174" t="s">
        <v>1</v>
      </c>
      <c r="O22" s="38" t="s">
        <v>46</v>
      </c>
      <c r="P22" s="38" t="s">
        <v>47</v>
      </c>
      <c r="Q22" s="35"/>
      <c r="R22" s="35"/>
      <c r="S22" s="35"/>
      <c r="T22" s="172"/>
      <c r="U22" s="38"/>
      <c r="V22" s="38"/>
      <c r="W22" s="35"/>
      <c r="X22" s="35"/>
      <c r="Y22" s="35"/>
      <c r="Z22" s="174" t="s">
        <v>1</v>
      </c>
      <c r="AA22" s="38" t="s">
        <v>46</v>
      </c>
      <c r="AB22" s="38" t="s">
        <v>47</v>
      </c>
      <c r="AC22" s="35"/>
      <c r="AD22" s="35"/>
      <c r="AE22" s="35"/>
    </row>
    <row r="23" spans="1:34" s="5" customFormat="1" ht="54.95" customHeight="1">
      <c r="A23" s="171"/>
      <c r="B23" s="175"/>
      <c r="C23" s="38" t="s">
        <v>75</v>
      </c>
      <c r="D23" s="38" t="s">
        <v>138</v>
      </c>
      <c r="E23" s="35"/>
      <c r="F23" s="35"/>
      <c r="G23" s="35"/>
      <c r="H23" s="175"/>
      <c r="I23" s="6" t="s">
        <v>124</v>
      </c>
      <c r="J23" s="6" t="s">
        <v>56</v>
      </c>
      <c r="K23" s="87"/>
      <c r="L23" s="78"/>
      <c r="M23" s="78"/>
      <c r="N23" s="175"/>
      <c r="O23" s="6" t="s">
        <v>199</v>
      </c>
      <c r="P23" s="6" t="s">
        <v>108</v>
      </c>
      <c r="Q23" s="87"/>
      <c r="R23" s="83"/>
      <c r="S23" s="83"/>
      <c r="T23" s="173"/>
      <c r="U23" s="38"/>
      <c r="V23" s="38"/>
      <c r="W23" s="35"/>
      <c r="X23" s="35"/>
      <c r="Y23" s="35"/>
      <c r="Z23" s="175"/>
      <c r="AA23" s="6" t="s">
        <v>269</v>
      </c>
      <c r="AB23" s="6" t="s">
        <v>56</v>
      </c>
      <c r="AC23" s="87"/>
      <c r="AD23" s="78"/>
      <c r="AE23" s="78"/>
    </row>
    <row r="24" spans="1:34" s="5" customFormat="1" ht="54.95" customHeight="1">
      <c r="A24" s="170" t="s">
        <v>99</v>
      </c>
      <c r="B24" s="172" t="s">
        <v>116</v>
      </c>
      <c r="C24" s="38" t="s">
        <v>87</v>
      </c>
      <c r="D24" s="38" t="s">
        <v>52</v>
      </c>
      <c r="E24" s="104"/>
      <c r="F24" s="35"/>
      <c r="G24" s="35"/>
      <c r="H24" s="176" t="s">
        <v>170</v>
      </c>
      <c r="I24" s="105" t="s">
        <v>320</v>
      </c>
      <c r="J24" s="82" t="s">
        <v>40</v>
      </c>
      <c r="K24" s="91"/>
      <c r="L24" s="35"/>
      <c r="M24" s="35"/>
      <c r="N24" s="172" t="s">
        <v>219</v>
      </c>
      <c r="O24" s="38" t="s">
        <v>89</v>
      </c>
      <c r="P24" s="38" t="s">
        <v>50</v>
      </c>
      <c r="Q24" s="35"/>
      <c r="R24" s="35"/>
      <c r="S24" s="35"/>
      <c r="T24" s="172" t="s">
        <v>220</v>
      </c>
      <c r="U24" s="38" t="s">
        <v>46</v>
      </c>
      <c r="V24" s="38" t="s">
        <v>47</v>
      </c>
      <c r="W24" s="35"/>
      <c r="X24" s="35"/>
      <c r="Y24" s="35"/>
      <c r="Z24" s="172" t="s">
        <v>221</v>
      </c>
      <c r="AA24" s="38" t="s">
        <v>49</v>
      </c>
      <c r="AB24" s="38" t="s">
        <v>129</v>
      </c>
      <c r="AC24" s="35"/>
      <c r="AD24" s="35"/>
      <c r="AE24" s="35"/>
    </row>
    <row r="25" spans="1:34" s="5" customFormat="1" ht="54.95" customHeight="1">
      <c r="A25" s="171"/>
      <c r="B25" s="173"/>
      <c r="C25" s="38" t="s">
        <v>91</v>
      </c>
      <c r="D25" s="38" t="s">
        <v>52</v>
      </c>
      <c r="E25" s="104"/>
      <c r="F25" s="35"/>
      <c r="G25" s="35"/>
      <c r="H25" s="177"/>
      <c r="I25" s="105" t="s">
        <v>105</v>
      </c>
      <c r="J25" s="82"/>
      <c r="K25" s="91"/>
      <c r="L25" s="35"/>
      <c r="M25" s="35"/>
      <c r="N25" s="173"/>
      <c r="O25" s="38" t="s">
        <v>186</v>
      </c>
      <c r="P25" s="38" t="s">
        <v>138</v>
      </c>
      <c r="Q25" s="35"/>
      <c r="R25" s="35"/>
      <c r="S25" s="35"/>
      <c r="T25" s="173"/>
      <c r="U25" s="38" t="s">
        <v>100</v>
      </c>
      <c r="V25" s="38" t="s">
        <v>81</v>
      </c>
      <c r="W25" s="35"/>
      <c r="X25" s="35"/>
      <c r="Y25" s="35"/>
      <c r="Z25" s="173"/>
      <c r="AA25" s="38" t="s">
        <v>300</v>
      </c>
      <c r="AB25" s="38" t="s">
        <v>67</v>
      </c>
      <c r="AC25" s="35"/>
      <c r="AD25" s="35"/>
      <c r="AE25" s="35"/>
    </row>
    <row r="26" spans="1:34" s="5" customFormat="1" ht="54.95" customHeight="1">
      <c r="A26" s="171"/>
      <c r="B26" s="173"/>
      <c r="C26" s="106" t="s">
        <v>114</v>
      </c>
      <c r="D26" s="106" t="s">
        <v>115</v>
      </c>
      <c r="E26" s="95">
        <v>0.6</v>
      </c>
      <c r="F26" s="106">
        <v>34</v>
      </c>
      <c r="G26" s="106">
        <f>E26*F26</f>
        <v>20.399999999999999</v>
      </c>
      <c r="H26" s="177"/>
      <c r="I26" s="105" t="s">
        <v>157</v>
      </c>
      <c r="J26" s="82" t="s">
        <v>85</v>
      </c>
      <c r="K26" s="107"/>
      <c r="L26" s="35"/>
      <c r="M26" s="35"/>
      <c r="N26" s="173"/>
      <c r="O26" s="38"/>
      <c r="P26" s="38"/>
      <c r="Q26" s="35"/>
      <c r="R26" s="35"/>
      <c r="S26" s="35"/>
      <c r="T26" s="173"/>
      <c r="U26" s="38" t="s">
        <v>206</v>
      </c>
      <c r="V26" s="38" t="s">
        <v>85</v>
      </c>
      <c r="W26" s="35"/>
      <c r="X26" s="35"/>
      <c r="Y26" s="35"/>
      <c r="Z26" s="173"/>
      <c r="AA26" s="38"/>
      <c r="AB26" s="38"/>
      <c r="AC26" s="35"/>
      <c r="AD26" s="35"/>
      <c r="AE26" s="35"/>
    </row>
    <row r="27" spans="1:34" s="5" customFormat="1" ht="54.95" customHeight="1">
      <c r="A27" s="171"/>
      <c r="B27" s="173"/>
      <c r="C27" s="38"/>
      <c r="D27" s="38"/>
      <c r="E27" s="35"/>
      <c r="F27" s="35"/>
      <c r="G27" s="35"/>
      <c r="H27" s="177"/>
      <c r="I27" s="105" t="s">
        <v>314</v>
      </c>
      <c r="J27" s="82" t="s">
        <v>144</v>
      </c>
      <c r="K27" s="93"/>
      <c r="L27" s="35"/>
      <c r="M27" s="35"/>
      <c r="N27" s="173"/>
      <c r="O27" s="38"/>
      <c r="P27" s="38"/>
      <c r="Q27" s="35"/>
      <c r="R27" s="35"/>
      <c r="S27" s="35"/>
      <c r="T27" s="173"/>
      <c r="U27" s="38" t="s">
        <v>302</v>
      </c>
      <c r="V27" s="38" t="s">
        <v>138</v>
      </c>
      <c r="W27" s="35"/>
      <c r="X27" s="35"/>
      <c r="Y27" s="35"/>
      <c r="Z27" s="173"/>
      <c r="AA27" s="38"/>
      <c r="AB27" s="38"/>
      <c r="AC27" s="35"/>
      <c r="AD27" s="35"/>
      <c r="AE27" s="35"/>
    </row>
    <row r="28" spans="1:34" s="5" customFormat="1" ht="54.95" customHeight="1">
      <c r="A28" s="171"/>
      <c r="B28" s="173"/>
      <c r="C28" s="38"/>
      <c r="D28" s="38"/>
      <c r="E28" s="35"/>
      <c r="F28" s="35"/>
      <c r="G28" s="35"/>
      <c r="H28" s="177"/>
      <c r="I28" s="105"/>
      <c r="J28" s="82"/>
      <c r="K28" s="93"/>
      <c r="L28" s="86"/>
      <c r="M28" s="35"/>
      <c r="N28" s="173"/>
      <c r="O28" s="38"/>
      <c r="P28" s="38"/>
      <c r="Q28" s="35"/>
      <c r="R28" s="35"/>
      <c r="S28" s="35"/>
      <c r="T28" s="173"/>
      <c r="U28" s="38"/>
      <c r="V28" s="38"/>
      <c r="W28" s="35"/>
      <c r="X28" s="35"/>
      <c r="Y28" s="35"/>
      <c r="Z28" s="173"/>
      <c r="AA28" s="38"/>
      <c r="AB28" s="38"/>
      <c r="AC28" s="35"/>
      <c r="AD28" s="35"/>
      <c r="AE28" s="35"/>
    </row>
    <row r="29" spans="1:34" s="5" customFormat="1" ht="54.95" customHeight="1">
      <c r="A29" s="171"/>
      <c r="B29" s="173"/>
      <c r="C29" s="38"/>
      <c r="D29" s="38"/>
      <c r="E29" s="35"/>
      <c r="F29" s="35"/>
      <c r="G29" s="35"/>
      <c r="H29" s="177"/>
      <c r="I29" s="94"/>
      <c r="J29" s="78"/>
      <c r="K29" s="78"/>
      <c r="L29" s="78"/>
      <c r="M29" s="78"/>
      <c r="N29" s="173"/>
      <c r="O29" s="38"/>
      <c r="P29" s="38"/>
      <c r="Q29" s="35"/>
      <c r="R29" s="35"/>
      <c r="S29" s="35"/>
      <c r="T29" s="173"/>
      <c r="U29" s="38"/>
      <c r="V29" s="38"/>
      <c r="W29" s="35"/>
      <c r="X29" s="35"/>
      <c r="Y29" s="35"/>
      <c r="Z29" s="173"/>
      <c r="AA29" s="38"/>
      <c r="AB29" s="38"/>
      <c r="AC29" s="35"/>
      <c r="AD29" s="35"/>
      <c r="AE29" s="35"/>
    </row>
    <row r="30" spans="1:34" s="7" customFormat="1" ht="54.95" customHeight="1">
      <c r="A30" s="170" t="s">
        <v>2</v>
      </c>
      <c r="B30" s="172"/>
      <c r="C30" s="38"/>
      <c r="D30" s="38"/>
      <c r="E30" s="35"/>
      <c r="F30" s="35"/>
      <c r="G30" s="35"/>
      <c r="H30" s="172" t="s">
        <v>16</v>
      </c>
      <c r="I30" s="38" t="s">
        <v>331</v>
      </c>
      <c r="J30" s="38"/>
      <c r="K30" s="85"/>
      <c r="L30" s="86"/>
      <c r="M30" s="86"/>
      <c r="N30" s="172" t="s">
        <v>197</v>
      </c>
      <c r="O30" s="38" t="s">
        <v>49</v>
      </c>
      <c r="P30" s="38" t="s">
        <v>129</v>
      </c>
      <c r="Q30" s="35"/>
      <c r="R30" s="35"/>
      <c r="S30" s="35"/>
      <c r="T30" s="172" t="s">
        <v>16</v>
      </c>
      <c r="U30" s="38" t="s">
        <v>188</v>
      </c>
      <c r="V30" s="38"/>
      <c r="W30" s="85"/>
      <c r="X30" s="86"/>
      <c r="Y30" s="86"/>
      <c r="Z30" s="172"/>
      <c r="AA30" s="38"/>
      <c r="AB30" s="38"/>
      <c r="AC30" s="35"/>
      <c r="AD30" s="35"/>
      <c r="AE30" s="35"/>
    </row>
    <row r="31" spans="1:34" s="9" customFormat="1" ht="54.95" customHeight="1">
      <c r="A31" s="171"/>
      <c r="B31" s="173"/>
      <c r="C31" s="38"/>
      <c r="D31" s="38"/>
      <c r="E31" s="35"/>
      <c r="F31" s="35"/>
      <c r="G31" s="35"/>
      <c r="H31" s="173"/>
      <c r="I31" s="38"/>
      <c r="J31" s="38"/>
      <c r="K31" s="35"/>
      <c r="L31" s="35"/>
      <c r="M31" s="35"/>
      <c r="N31" s="173"/>
      <c r="O31" s="38" t="s">
        <v>200</v>
      </c>
      <c r="P31" s="38" t="s">
        <v>137</v>
      </c>
      <c r="Q31" s="35"/>
      <c r="R31" s="35"/>
      <c r="S31" s="35"/>
      <c r="T31" s="173"/>
      <c r="U31" s="38"/>
      <c r="V31" s="38"/>
      <c r="W31" s="35"/>
      <c r="X31" s="35"/>
      <c r="Y31" s="35"/>
      <c r="Z31" s="173"/>
      <c r="AA31" s="38"/>
      <c r="AB31" s="38"/>
      <c r="AC31" s="35"/>
      <c r="AD31" s="35"/>
      <c r="AE31" s="35"/>
      <c r="AF31" s="154"/>
      <c r="AG31" s="115"/>
      <c r="AH31" s="115"/>
    </row>
    <row r="32" spans="1:34" s="14" customFormat="1" ht="25.35" customHeight="1">
      <c r="A32" s="116" t="s">
        <v>19</v>
      </c>
      <c r="B32" s="117"/>
      <c r="C32" s="110" t="s">
        <v>20</v>
      </c>
      <c r="D32" s="111"/>
      <c r="E32" s="10">
        <v>6.6</v>
      </c>
      <c r="F32" s="11"/>
      <c r="G32" s="11"/>
      <c r="H32" s="122"/>
      <c r="I32" s="110" t="s">
        <v>20</v>
      </c>
      <c r="J32" s="111"/>
      <c r="K32" s="10">
        <v>5.5</v>
      </c>
      <c r="L32" s="11"/>
      <c r="M32" s="11"/>
      <c r="N32" s="122"/>
      <c r="O32" s="110" t="s">
        <v>20</v>
      </c>
      <c r="P32" s="111"/>
      <c r="Q32" s="12">
        <v>5.5</v>
      </c>
      <c r="R32" s="13"/>
      <c r="S32" s="13"/>
      <c r="T32" s="122"/>
      <c r="U32" s="110" t="s">
        <v>20</v>
      </c>
      <c r="V32" s="111"/>
      <c r="W32" s="12">
        <v>5.6</v>
      </c>
      <c r="X32" s="13"/>
      <c r="Y32" s="13"/>
      <c r="Z32" s="122"/>
      <c r="AA32" s="110" t="s">
        <v>20</v>
      </c>
      <c r="AB32" s="111"/>
      <c r="AC32" s="12">
        <v>6.5</v>
      </c>
      <c r="AD32" s="13"/>
      <c r="AE32" s="13"/>
      <c r="AF32" s="112" t="e">
        <f>#REF!/5/1202</f>
        <v>#REF!</v>
      </c>
      <c r="AG32" s="113"/>
      <c r="AH32" s="113"/>
    </row>
    <row r="33" spans="1:34" s="14" customFormat="1" ht="25.35" customHeight="1">
      <c r="A33" s="118"/>
      <c r="B33" s="119"/>
      <c r="C33" s="110" t="s">
        <v>21</v>
      </c>
      <c r="D33" s="111"/>
      <c r="E33" s="10">
        <v>2.2000000000000002</v>
      </c>
      <c r="F33" s="11"/>
      <c r="G33" s="11"/>
      <c r="H33" s="123"/>
      <c r="I33" s="110" t="s">
        <v>21</v>
      </c>
      <c r="J33" s="111"/>
      <c r="K33" s="10">
        <v>3.5</v>
      </c>
      <c r="L33" s="11"/>
      <c r="M33" s="11"/>
      <c r="N33" s="123"/>
      <c r="O33" s="110" t="s">
        <v>21</v>
      </c>
      <c r="P33" s="111"/>
      <c r="Q33" s="12">
        <v>3.4</v>
      </c>
      <c r="R33" s="13"/>
      <c r="S33" s="13"/>
      <c r="T33" s="123"/>
      <c r="U33" s="110" t="s">
        <v>21</v>
      </c>
      <c r="V33" s="111"/>
      <c r="W33" s="12">
        <v>3</v>
      </c>
      <c r="X33" s="13"/>
      <c r="Y33" s="13"/>
      <c r="Z33" s="123"/>
      <c r="AA33" s="110" t="s">
        <v>21</v>
      </c>
      <c r="AB33" s="111"/>
      <c r="AC33" s="12">
        <v>2.1</v>
      </c>
      <c r="AD33" s="13"/>
      <c r="AE33" s="13"/>
      <c r="AF33" s="112"/>
      <c r="AG33" s="113"/>
      <c r="AH33" s="113"/>
    </row>
    <row r="34" spans="1:34" s="14" customFormat="1" ht="25.35" customHeight="1">
      <c r="A34" s="118"/>
      <c r="B34" s="119"/>
      <c r="C34" s="110" t="s">
        <v>22</v>
      </c>
      <c r="D34" s="111"/>
      <c r="E34" s="10">
        <v>1</v>
      </c>
      <c r="F34" s="11"/>
      <c r="G34" s="11"/>
      <c r="H34" s="123"/>
      <c r="I34" s="110" t="s">
        <v>22</v>
      </c>
      <c r="J34" s="111"/>
      <c r="K34" s="10">
        <v>1.3</v>
      </c>
      <c r="L34" s="11"/>
      <c r="M34" s="11"/>
      <c r="N34" s="123"/>
      <c r="O34" s="110" t="s">
        <v>22</v>
      </c>
      <c r="P34" s="111"/>
      <c r="Q34" s="12">
        <v>2.2999999999999998</v>
      </c>
      <c r="R34" s="13"/>
      <c r="S34" s="13"/>
      <c r="T34" s="123"/>
      <c r="U34" s="110" t="s">
        <v>22</v>
      </c>
      <c r="V34" s="111"/>
      <c r="W34" s="12">
        <v>0.7</v>
      </c>
      <c r="X34" s="13"/>
      <c r="Y34" s="13"/>
      <c r="Z34" s="123"/>
      <c r="AA34" s="110" t="s">
        <v>22</v>
      </c>
      <c r="AB34" s="111"/>
      <c r="AC34" s="12">
        <v>1.7</v>
      </c>
      <c r="AD34" s="13"/>
      <c r="AE34" s="13"/>
    </row>
    <row r="35" spans="1:34" s="14" customFormat="1" ht="25.35" customHeight="1">
      <c r="A35" s="118"/>
      <c r="B35" s="119"/>
      <c r="C35" s="110" t="s">
        <v>23</v>
      </c>
      <c r="D35" s="111"/>
      <c r="E35" s="10"/>
      <c r="F35" s="11"/>
      <c r="G35" s="11"/>
      <c r="H35" s="123"/>
      <c r="I35" s="110" t="s">
        <v>23</v>
      </c>
      <c r="J35" s="111"/>
      <c r="K35" s="10">
        <v>1</v>
      </c>
      <c r="L35" s="11"/>
      <c r="M35" s="11"/>
      <c r="N35" s="123"/>
      <c r="O35" s="110" t="s">
        <v>23</v>
      </c>
      <c r="P35" s="111"/>
      <c r="Q35" s="12"/>
      <c r="R35" s="13"/>
      <c r="S35" s="13"/>
      <c r="T35" s="123"/>
      <c r="U35" s="110" t="s">
        <v>23</v>
      </c>
      <c r="V35" s="111"/>
      <c r="W35" s="12">
        <v>1</v>
      </c>
      <c r="X35" s="13"/>
      <c r="Y35" s="13"/>
      <c r="Z35" s="123"/>
      <c r="AA35" s="110" t="s">
        <v>23</v>
      </c>
      <c r="AB35" s="111"/>
      <c r="AC35" s="12"/>
      <c r="AD35" s="13"/>
      <c r="AE35" s="13"/>
    </row>
    <row r="36" spans="1:34" s="14" customFormat="1" ht="25.35" customHeight="1">
      <c r="A36" s="118"/>
      <c r="B36" s="119"/>
      <c r="C36" s="110" t="s">
        <v>24</v>
      </c>
      <c r="D36" s="111"/>
      <c r="E36" s="10">
        <v>3.3</v>
      </c>
      <c r="F36" s="11"/>
      <c r="G36" s="11"/>
      <c r="H36" s="123"/>
      <c r="I36" s="110" t="s">
        <v>24</v>
      </c>
      <c r="J36" s="111"/>
      <c r="K36" s="12">
        <v>3</v>
      </c>
      <c r="L36" s="11"/>
      <c r="M36" s="11"/>
      <c r="N36" s="123"/>
      <c r="O36" s="110" t="s">
        <v>24</v>
      </c>
      <c r="P36" s="111"/>
      <c r="Q36" s="12">
        <v>3</v>
      </c>
      <c r="R36" s="13"/>
      <c r="S36" s="13"/>
      <c r="T36" s="123"/>
      <c r="U36" s="110" t="s">
        <v>24</v>
      </c>
      <c r="V36" s="111"/>
      <c r="W36" s="12">
        <v>3</v>
      </c>
      <c r="X36" s="13"/>
      <c r="Y36" s="13"/>
      <c r="Z36" s="123"/>
      <c r="AA36" s="110" t="s">
        <v>24</v>
      </c>
      <c r="AB36" s="111"/>
      <c r="AC36" s="12">
        <v>2.5</v>
      </c>
      <c r="AD36" s="13"/>
      <c r="AE36" s="13"/>
    </row>
    <row r="37" spans="1:34" s="14" customFormat="1" ht="30" customHeight="1">
      <c r="A37" s="120"/>
      <c r="B37" s="121"/>
      <c r="C37" s="110" t="s">
        <v>25</v>
      </c>
      <c r="D37" s="111"/>
      <c r="E37" s="15">
        <f>E32*70+E33*75+E34*25+E35*60+E36*45</f>
        <v>800.5</v>
      </c>
      <c r="F37" s="11"/>
      <c r="G37" s="11"/>
      <c r="H37" s="124"/>
      <c r="I37" s="110" t="s">
        <v>25</v>
      </c>
      <c r="J37" s="111"/>
      <c r="K37" s="15">
        <f>K32*70+K33*75+K34*25+K35*60+K36*45</f>
        <v>875</v>
      </c>
      <c r="L37" s="11"/>
      <c r="M37" s="11"/>
      <c r="N37" s="124"/>
      <c r="O37" s="110" t="s">
        <v>25</v>
      </c>
      <c r="P37" s="111"/>
      <c r="Q37" s="15">
        <f>Q32*70+Q33*75+Q34*25+Q35*150+Q36*45</f>
        <v>832.5</v>
      </c>
      <c r="R37" s="11"/>
      <c r="S37" s="11"/>
      <c r="T37" s="124"/>
      <c r="U37" s="110" t="s">
        <v>25</v>
      </c>
      <c r="V37" s="111"/>
      <c r="W37" s="15">
        <f>W32*70+W33*75+W34*25+W35*60+W36*45</f>
        <v>829.5</v>
      </c>
      <c r="X37" s="11"/>
      <c r="Y37" s="11"/>
      <c r="Z37" s="124"/>
      <c r="AA37" s="110" t="s">
        <v>25</v>
      </c>
      <c r="AB37" s="111"/>
      <c r="AC37" s="15">
        <f>AC32*70+AC33*75+AC34*25+AC35*60+AC36*45+70</f>
        <v>837.5</v>
      </c>
      <c r="AD37" s="11"/>
      <c r="AE37" s="11"/>
    </row>
    <row r="38" spans="1:34" s="14" customFormat="1" ht="47.25" customHeight="1">
      <c r="A38" s="108" t="s">
        <v>26</v>
      </c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</row>
    <row r="39" spans="1:34" s="17" customFormat="1" ht="30" customHeight="1">
      <c r="A39" s="109" t="s">
        <v>333</v>
      </c>
      <c r="B39" s="109"/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6"/>
      <c r="AE39" s="16"/>
    </row>
    <row r="40" spans="1:34" ht="30" customHeight="1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8"/>
      <c r="R40" s="16"/>
      <c r="S40" s="16"/>
      <c r="T40" s="16"/>
      <c r="U40" s="16"/>
      <c r="V40" s="16"/>
      <c r="W40" s="18"/>
      <c r="X40" s="16"/>
      <c r="Y40" s="16"/>
      <c r="Z40" s="16"/>
      <c r="AA40" s="16"/>
      <c r="AB40" s="16"/>
      <c r="AC40" s="18"/>
      <c r="AD40" s="16"/>
      <c r="AE40" s="16"/>
    </row>
    <row r="41" spans="1:34" ht="30" customHeight="1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8"/>
      <c r="R41" s="16"/>
      <c r="S41" s="16"/>
      <c r="T41" s="16"/>
      <c r="U41" s="16"/>
      <c r="V41" s="16"/>
      <c r="W41" s="18"/>
      <c r="X41" s="16"/>
      <c r="Y41" s="16"/>
      <c r="Z41" s="16"/>
      <c r="AA41" s="16"/>
      <c r="AB41" s="16"/>
      <c r="AC41" s="18"/>
      <c r="AD41" s="16"/>
      <c r="AE41" s="16"/>
    </row>
    <row r="42" spans="1:34" ht="30" customHeight="1"/>
    <row r="43" spans="1:34" ht="30" customHeight="1"/>
    <row r="44" spans="1:34" ht="30" customHeight="1"/>
  </sheetData>
  <mergeCells count="113">
    <mergeCell ref="A38:AE38"/>
    <mergeCell ref="A39:AC39"/>
    <mergeCell ref="I36:J36"/>
    <mergeCell ref="O36:P36"/>
    <mergeCell ref="U36:V36"/>
    <mergeCell ref="AA36:AB36"/>
    <mergeCell ref="C37:D37"/>
    <mergeCell ref="I37:J37"/>
    <mergeCell ref="O37:P37"/>
    <mergeCell ref="U37:V37"/>
    <mergeCell ref="AA37:AB37"/>
    <mergeCell ref="AA34:AB34"/>
    <mergeCell ref="C35:D35"/>
    <mergeCell ref="I35:J35"/>
    <mergeCell ref="O35:P35"/>
    <mergeCell ref="U35:V35"/>
    <mergeCell ref="AA35:AB35"/>
    <mergeCell ref="T32:T37"/>
    <mergeCell ref="U32:V32"/>
    <mergeCell ref="Z32:Z37"/>
    <mergeCell ref="AA32:AB32"/>
    <mergeCell ref="AF31:AH31"/>
    <mergeCell ref="A30:A31"/>
    <mergeCell ref="B30:B31"/>
    <mergeCell ref="H30:H31"/>
    <mergeCell ref="N30:N31"/>
    <mergeCell ref="T30:T31"/>
    <mergeCell ref="Z30:Z31"/>
    <mergeCell ref="AF32:AH33"/>
    <mergeCell ref="C33:D33"/>
    <mergeCell ref="I33:J33"/>
    <mergeCell ref="O33:P33"/>
    <mergeCell ref="U33:V33"/>
    <mergeCell ref="AA33:AB33"/>
    <mergeCell ref="A32:B37"/>
    <mergeCell ref="C32:D32"/>
    <mergeCell ref="H32:H37"/>
    <mergeCell ref="I32:J32"/>
    <mergeCell ref="N32:N37"/>
    <mergeCell ref="O32:P32"/>
    <mergeCell ref="C34:D34"/>
    <mergeCell ref="I34:J34"/>
    <mergeCell ref="O34:P34"/>
    <mergeCell ref="C36:D36"/>
    <mergeCell ref="U34:V34"/>
    <mergeCell ref="A24:A29"/>
    <mergeCell ref="B24:B29"/>
    <mergeCell ref="H24:H29"/>
    <mergeCell ref="N24:N29"/>
    <mergeCell ref="T24:T29"/>
    <mergeCell ref="Z24:Z29"/>
    <mergeCell ref="A22:A23"/>
    <mergeCell ref="B22:B23"/>
    <mergeCell ref="H22:H23"/>
    <mergeCell ref="N22:N23"/>
    <mergeCell ref="T22:T23"/>
    <mergeCell ref="Z22:Z23"/>
    <mergeCell ref="A16:A21"/>
    <mergeCell ref="B16:B21"/>
    <mergeCell ref="H16:H21"/>
    <mergeCell ref="N16:N21"/>
    <mergeCell ref="T16:T21"/>
    <mergeCell ref="Z16:Z21"/>
    <mergeCell ref="AD5:AD6"/>
    <mergeCell ref="AE5:AE6"/>
    <mergeCell ref="A7:A15"/>
    <mergeCell ref="B7:B15"/>
    <mergeCell ref="H7:H15"/>
    <mergeCell ref="N7:N15"/>
    <mergeCell ref="T7:T15"/>
    <mergeCell ref="Z7:Z15"/>
    <mergeCell ref="X5:X6"/>
    <mergeCell ref="Y5:Y6"/>
    <mergeCell ref="Z5:Z6"/>
    <mergeCell ref="AA5:AA6"/>
    <mergeCell ref="AB5:AB6"/>
    <mergeCell ref="AC5:AC6"/>
    <mergeCell ref="R5:R6"/>
    <mergeCell ref="S5:S6"/>
    <mergeCell ref="T5:T6"/>
    <mergeCell ref="U5:U6"/>
    <mergeCell ref="V5:V6"/>
    <mergeCell ref="W5:W6"/>
    <mergeCell ref="L5:L6"/>
    <mergeCell ref="M5:M6"/>
    <mergeCell ref="N5:N6"/>
    <mergeCell ref="O5:O6"/>
    <mergeCell ref="P5:P6"/>
    <mergeCell ref="Q5:Q6"/>
    <mergeCell ref="F5:F6"/>
    <mergeCell ref="G5:G6"/>
    <mergeCell ref="H5:H6"/>
    <mergeCell ref="I5:I6"/>
    <mergeCell ref="J5:J6"/>
    <mergeCell ref="K5:K6"/>
    <mergeCell ref="A4:B4"/>
    <mergeCell ref="A5:A6"/>
    <mergeCell ref="B5:B6"/>
    <mergeCell ref="C5:C6"/>
    <mergeCell ref="D5:D6"/>
    <mergeCell ref="E5:E6"/>
    <mergeCell ref="A3:B3"/>
    <mergeCell ref="C3:E3"/>
    <mergeCell ref="I3:K3"/>
    <mergeCell ref="O3:Q3"/>
    <mergeCell ref="U3:W3"/>
    <mergeCell ref="AA3:AC3"/>
    <mergeCell ref="A1:AE1"/>
    <mergeCell ref="B2:G2"/>
    <mergeCell ref="H2:M2"/>
    <mergeCell ref="N2:S2"/>
    <mergeCell ref="T2:Y2"/>
    <mergeCell ref="Z2:AE2"/>
  </mergeCells>
  <phoneticPr fontId="1" type="noConversion"/>
  <printOptions horizontalCentered="1" verticalCentered="1"/>
  <pageMargins left="0" right="0" top="0" bottom="0" header="0.23622047244094491" footer="0"/>
  <pageSetup paperSize="9" scale="27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H45"/>
  <sheetViews>
    <sheetView zoomScale="40" zoomScaleNormal="40" zoomScaleSheetLayoutView="50" workbookViewId="0">
      <selection activeCell="I14" sqref="I14"/>
    </sheetView>
  </sheetViews>
  <sheetFormatPr defaultColWidth="8.875" defaultRowHeight="4.9000000000000004" customHeight="1"/>
  <cols>
    <col min="1" max="1" width="7" style="2" customWidth="1"/>
    <col min="2" max="2" width="6.5" style="2" customWidth="1"/>
    <col min="3" max="3" width="56.875" style="2" customWidth="1"/>
    <col min="4" max="4" width="19.25" style="2" customWidth="1"/>
    <col min="5" max="5" width="20.625" style="2" customWidth="1"/>
    <col min="6" max="6" width="12.125" style="2" customWidth="1"/>
    <col min="7" max="7" width="16.25" style="2" customWidth="1"/>
    <col min="8" max="8" width="8.5" style="2" customWidth="1"/>
    <col min="9" max="9" width="53.625" style="2" customWidth="1"/>
    <col min="10" max="10" width="16.5" style="2" customWidth="1"/>
    <col min="11" max="11" width="20.625" style="2" customWidth="1"/>
    <col min="12" max="12" width="18.5" style="2" customWidth="1"/>
    <col min="13" max="13" width="15.25" style="2" customWidth="1"/>
    <col min="14" max="14" width="8.5" style="2" customWidth="1"/>
    <col min="15" max="15" width="54.5" style="2" customWidth="1"/>
    <col min="16" max="16" width="18" style="2" customWidth="1"/>
    <col min="17" max="17" width="20.625" style="19" customWidth="1"/>
    <col min="18" max="18" width="15.625" style="2" customWidth="1"/>
    <col min="19" max="19" width="15.625" style="20" customWidth="1"/>
    <col min="20" max="20" width="8.5" style="2" customWidth="1"/>
    <col min="21" max="21" width="55.25" style="2" customWidth="1"/>
    <col min="22" max="22" width="15.25" style="2" customWidth="1"/>
    <col min="23" max="23" width="20.625" style="19" customWidth="1"/>
    <col min="24" max="25" width="15.625" style="2" customWidth="1"/>
    <col min="26" max="26" width="8.5" style="2" customWidth="1"/>
    <col min="27" max="27" width="66.5" style="2" customWidth="1"/>
    <col min="28" max="28" width="16.5" style="2" customWidth="1"/>
    <col min="29" max="29" width="20.625" style="19" customWidth="1"/>
    <col min="30" max="30" width="14.25" style="2" customWidth="1"/>
    <col min="31" max="31" width="15.625" style="2" customWidth="1"/>
    <col min="32" max="16384" width="8.875" style="2"/>
  </cols>
  <sheetData>
    <row r="1" spans="1:31" s="1" customFormat="1" ht="83.25" customHeight="1">
      <c r="A1" s="148" t="s">
        <v>284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</row>
    <row r="2" spans="1:31" ht="55.15" customHeight="1">
      <c r="A2" s="23" t="s">
        <v>8</v>
      </c>
      <c r="B2" s="149">
        <v>44739</v>
      </c>
      <c r="C2" s="149"/>
      <c r="D2" s="149"/>
      <c r="E2" s="149"/>
      <c r="F2" s="149"/>
      <c r="G2" s="149"/>
      <c r="H2" s="150">
        <f>B2+1</f>
        <v>44740</v>
      </c>
      <c r="I2" s="150"/>
      <c r="J2" s="150"/>
      <c r="K2" s="150"/>
      <c r="L2" s="150"/>
      <c r="M2" s="150"/>
      <c r="N2" s="151">
        <f>H2+1</f>
        <v>44741</v>
      </c>
      <c r="O2" s="151"/>
      <c r="P2" s="151"/>
      <c r="Q2" s="151"/>
      <c r="R2" s="151"/>
      <c r="S2" s="151"/>
      <c r="T2" s="152">
        <f>N2+1</f>
        <v>44742</v>
      </c>
      <c r="U2" s="152"/>
      <c r="V2" s="152"/>
      <c r="W2" s="152"/>
      <c r="X2" s="152"/>
      <c r="Y2" s="152"/>
      <c r="Z2" s="153">
        <f>T2+1</f>
        <v>44743</v>
      </c>
      <c r="AA2" s="153"/>
      <c r="AB2" s="153"/>
      <c r="AC2" s="153"/>
      <c r="AD2" s="153"/>
      <c r="AE2" s="153"/>
    </row>
    <row r="3" spans="1:31" ht="36.6" customHeight="1">
      <c r="A3" s="144" t="s">
        <v>9</v>
      </c>
      <c r="B3" s="144"/>
      <c r="C3" s="147">
        <v>1182</v>
      </c>
      <c r="D3" s="147"/>
      <c r="E3" s="147"/>
      <c r="F3" s="24"/>
      <c r="G3" s="24"/>
      <c r="H3" s="23"/>
      <c r="I3" s="147">
        <f>C3</f>
        <v>1182</v>
      </c>
      <c r="J3" s="147"/>
      <c r="K3" s="147"/>
      <c r="L3" s="24"/>
      <c r="M3" s="24"/>
      <c r="N3" s="23"/>
      <c r="O3" s="147">
        <f>I3</f>
        <v>1182</v>
      </c>
      <c r="P3" s="147"/>
      <c r="Q3" s="147"/>
      <c r="R3" s="24"/>
      <c r="S3" s="24"/>
      <c r="T3" s="23"/>
      <c r="U3" s="147">
        <f>O3</f>
        <v>1182</v>
      </c>
      <c r="V3" s="147"/>
      <c r="W3" s="147"/>
      <c r="X3" s="24"/>
      <c r="Y3" s="24"/>
      <c r="Z3" s="23"/>
      <c r="AA3" s="147">
        <f>U3</f>
        <v>1182</v>
      </c>
      <c r="AB3" s="147"/>
      <c r="AC3" s="147"/>
      <c r="AD3" s="24"/>
      <c r="AE3" s="24"/>
    </row>
    <row r="4" spans="1:31" ht="32.1" customHeight="1">
      <c r="A4" s="144"/>
      <c r="B4" s="144"/>
      <c r="C4" s="75" t="s">
        <v>10</v>
      </c>
      <c r="D4" s="75" t="s">
        <v>11</v>
      </c>
      <c r="E4" s="25" t="s">
        <v>12</v>
      </c>
      <c r="F4" s="74" t="s">
        <v>13</v>
      </c>
      <c r="G4" s="74" t="s">
        <v>14</v>
      </c>
      <c r="H4" s="23"/>
      <c r="I4" s="75" t="s">
        <v>10</v>
      </c>
      <c r="J4" s="75" t="s">
        <v>11</v>
      </c>
      <c r="K4" s="25" t="s">
        <v>12</v>
      </c>
      <c r="L4" s="74" t="s">
        <v>13</v>
      </c>
      <c r="M4" s="74" t="s">
        <v>14</v>
      </c>
      <c r="N4" s="23"/>
      <c r="O4" s="75" t="s">
        <v>10</v>
      </c>
      <c r="P4" s="75" t="s">
        <v>11</v>
      </c>
      <c r="Q4" s="25" t="s">
        <v>12</v>
      </c>
      <c r="R4" s="74" t="s">
        <v>13</v>
      </c>
      <c r="S4" s="74" t="s">
        <v>14</v>
      </c>
      <c r="T4" s="23"/>
      <c r="U4" s="75" t="s">
        <v>10</v>
      </c>
      <c r="V4" s="75" t="s">
        <v>11</v>
      </c>
      <c r="W4" s="25" t="s">
        <v>12</v>
      </c>
      <c r="X4" s="74" t="s">
        <v>13</v>
      </c>
      <c r="Y4" s="74" t="s">
        <v>14</v>
      </c>
      <c r="Z4" s="23"/>
      <c r="AA4" s="75" t="s">
        <v>10</v>
      </c>
      <c r="AB4" s="75" t="s">
        <v>11</v>
      </c>
      <c r="AC4" s="25" t="s">
        <v>12</v>
      </c>
      <c r="AD4" s="74" t="s">
        <v>13</v>
      </c>
      <c r="AE4" s="74" t="s">
        <v>14</v>
      </c>
    </row>
    <row r="5" spans="1:31" s="3" customFormat="1" ht="36" customHeight="1">
      <c r="A5" s="145" t="s">
        <v>15</v>
      </c>
      <c r="B5" s="143"/>
      <c r="C5" s="141"/>
      <c r="D5" s="141"/>
      <c r="E5" s="141"/>
      <c r="F5" s="140"/>
      <c r="G5" s="141"/>
      <c r="H5" s="143"/>
      <c r="I5" s="141"/>
      <c r="J5" s="141"/>
      <c r="K5" s="161"/>
      <c r="L5" s="161"/>
      <c r="M5" s="161"/>
      <c r="N5" s="143"/>
      <c r="O5" s="141"/>
      <c r="P5" s="141"/>
      <c r="Q5" s="141"/>
      <c r="R5" s="140"/>
      <c r="S5" s="141"/>
      <c r="T5" s="142"/>
      <c r="U5" s="141"/>
      <c r="V5" s="141"/>
      <c r="W5" s="141"/>
      <c r="X5" s="140"/>
      <c r="Y5" s="141"/>
      <c r="Z5" s="142"/>
      <c r="AA5" s="141"/>
      <c r="AB5" s="141"/>
      <c r="AC5" s="141"/>
      <c r="AD5" s="140"/>
      <c r="AE5" s="141"/>
    </row>
    <row r="6" spans="1:31" s="3" customFormat="1" ht="36" customHeight="1">
      <c r="A6" s="146"/>
      <c r="B6" s="143"/>
      <c r="C6" s="141"/>
      <c r="D6" s="141"/>
      <c r="E6" s="141"/>
      <c r="F6" s="140"/>
      <c r="G6" s="141"/>
      <c r="H6" s="143"/>
      <c r="I6" s="141"/>
      <c r="J6" s="141"/>
      <c r="K6" s="162"/>
      <c r="L6" s="162"/>
      <c r="M6" s="162"/>
      <c r="N6" s="143"/>
      <c r="O6" s="141"/>
      <c r="P6" s="141"/>
      <c r="Q6" s="141"/>
      <c r="R6" s="140"/>
      <c r="S6" s="141"/>
      <c r="T6" s="142"/>
      <c r="U6" s="141"/>
      <c r="V6" s="141"/>
      <c r="W6" s="141"/>
      <c r="X6" s="140"/>
      <c r="Y6" s="141"/>
      <c r="Z6" s="142"/>
      <c r="AA6" s="141"/>
      <c r="AB6" s="141"/>
      <c r="AC6" s="141"/>
      <c r="AD6" s="140"/>
      <c r="AE6" s="141"/>
    </row>
    <row r="7" spans="1:31" s="5" customFormat="1" ht="50.1" customHeight="1">
      <c r="A7" s="155" t="s">
        <v>96</v>
      </c>
      <c r="B7" s="172"/>
      <c r="C7" s="38"/>
      <c r="D7" s="38"/>
      <c r="E7" s="35"/>
      <c r="F7" s="35"/>
      <c r="G7" s="35"/>
      <c r="H7" s="172"/>
      <c r="I7" s="38"/>
      <c r="J7" s="38"/>
      <c r="K7" s="35"/>
      <c r="L7" s="35"/>
      <c r="M7" s="35"/>
      <c r="N7" s="172"/>
      <c r="O7" s="38"/>
      <c r="P7" s="38"/>
      <c r="Q7" s="35"/>
      <c r="R7" s="35"/>
      <c r="S7" s="35"/>
      <c r="T7" s="172"/>
      <c r="U7" s="38"/>
      <c r="V7" s="38"/>
      <c r="W7" s="35"/>
      <c r="X7" s="35"/>
      <c r="Y7" s="35"/>
      <c r="Z7" s="172"/>
      <c r="AA7" s="38"/>
      <c r="AB7" s="38"/>
      <c r="AC7" s="35"/>
      <c r="AD7" s="35"/>
      <c r="AE7" s="35"/>
    </row>
    <row r="8" spans="1:31" s="5" customFormat="1" ht="50.1" customHeight="1">
      <c r="A8" s="156"/>
      <c r="B8" s="173"/>
      <c r="C8" s="38"/>
      <c r="D8" s="38"/>
      <c r="E8" s="35"/>
      <c r="F8" s="35"/>
      <c r="G8" s="35"/>
      <c r="H8" s="173"/>
      <c r="I8" s="38"/>
      <c r="J8" s="38"/>
      <c r="K8" s="35"/>
      <c r="L8" s="35"/>
      <c r="M8" s="35"/>
      <c r="N8" s="173"/>
      <c r="O8" s="38"/>
      <c r="P8" s="38"/>
      <c r="Q8" s="35"/>
      <c r="R8" s="35"/>
      <c r="S8" s="35"/>
      <c r="T8" s="173"/>
      <c r="U8" s="38"/>
      <c r="V8" s="38"/>
      <c r="W8" s="35"/>
      <c r="X8" s="35"/>
      <c r="Y8" s="35"/>
      <c r="Z8" s="173"/>
      <c r="AA8" s="38"/>
      <c r="AB8" s="38"/>
      <c r="AC8" s="77"/>
      <c r="AD8" s="35"/>
      <c r="AE8" s="78"/>
    </row>
    <row r="9" spans="1:31" s="5" customFormat="1" ht="50.1" customHeight="1">
      <c r="A9" s="156"/>
      <c r="B9" s="173"/>
      <c r="C9" s="38"/>
      <c r="D9" s="38"/>
      <c r="E9" s="35"/>
      <c r="F9" s="35"/>
      <c r="G9" s="35"/>
      <c r="H9" s="173"/>
      <c r="I9" s="38"/>
      <c r="J9" s="38"/>
      <c r="K9" s="35"/>
      <c r="L9" s="35"/>
      <c r="M9" s="35"/>
      <c r="N9" s="173"/>
      <c r="O9" s="38"/>
      <c r="P9" s="38"/>
      <c r="Q9" s="35"/>
      <c r="R9" s="35"/>
      <c r="S9" s="35"/>
      <c r="T9" s="173"/>
      <c r="U9" s="38"/>
      <c r="V9" s="38"/>
      <c r="W9" s="35"/>
      <c r="X9" s="35"/>
      <c r="Y9" s="35"/>
      <c r="Z9" s="173"/>
      <c r="AA9" s="38"/>
      <c r="AB9" s="38"/>
      <c r="AC9" s="35"/>
      <c r="AD9" s="35"/>
      <c r="AE9" s="35"/>
    </row>
    <row r="10" spans="1:31" s="5" customFormat="1" ht="50.1" customHeight="1">
      <c r="A10" s="156"/>
      <c r="B10" s="173"/>
      <c r="C10" s="38"/>
      <c r="D10" s="38"/>
      <c r="E10" s="35"/>
      <c r="F10" s="35"/>
      <c r="G10" s="35"/>
      <c r="H10" s="173"/>
      <c r="I10" s="38"/>
      <c r="J10" s="38"/>
      <c r="K10" s="35"/>
      <c r="L10" s="35"/>
      <c r="M10" s="35"/>
      <c r="N10" s="173"/>
      <c r="O10" s="38"/>
      <c r="P10" s="38"/>
      <c r="Q10" s="35"/>
      <c r="R10" s="35"/>
      <c r="S10" s="35"/>
      <c r="T10" s="173"/>
      <c r="U10" s="38"/>
      <c r="V10" s="38"/>
      <c r="W10" s="35"/>
      <c r="X10" s="35"/>
      <c r="Y10" s="35"/>
      <c r="Z10" s="173"/>
      <c r="AA10" s="38"/>
      <c r="AB10" s="38"/>
      <c r="AC10" s="35"/>
      <c r="AD10" s="35"/>
      <c r="AE10" s="35"/>
    </row>
    <row r="11" spans="1:31" s="5" customFormat="1" ht="50.1" customHeight="1">
      <c r="A11" s="156"/>
      <c r="B11" s="173"/>
      <c r="C11" s="38"/>
      <c r="D11" s="38"/>
      <c r="E11" s="35"/>
      <c r="F11" s="35"/>
      <c r="G11" s="35"/>
      <c r="H11" s="173"/>
      <c r="I11" s="38"/>
      <c r="J11" s="38"/>
      <c r="K11" s="35"/>
      <c r="L11" s="35"/>
      <c r="M11" s="35"/>
      <c r="N11" s="173"/>
      <c r="O11" s="38"/>
      <c r="P11" s="38"/>
      <c r="Q11" s="77"/>
      <c r="R11" s="35"/>
      <c r="S11" s="78"/>
      <c r="T11" s="173"/>
      <c r="U11" s="38"/>
      <c r="V11" s="38"/>
      <c r="W11" s="35"/>
      <c r="X11" s="35"/>
      <c r="Y11" s="35"/>
      <c r="Z11" s="173"/>
      <c r="AA11" s="38"/>
      <c r="AB11" s="38"/>
      <c r="AC11" s="35"/>
      <c r="AD11" s="35"/>
      <c r="AE11" s="35"/>
    </row>
    <row r="12" spans="1:31" s="5" customFormat="1" ht="50.1" customHeight="1">
      <c r="A12" s="156"/>
      <c r="B12" s="173"/>
      <c r="C12" s="38"/>
      <c r="D12" s="38"/>
      <c r="E12" s="35"/>
      <c r="F12" s="35"/>
      <c r="G12" s="35"/>
      <c r="H12" s="173"/>
      <c r="I12" s="38"/>
      <c r="J12" s="38"/>
      <c r="K12" s="79"/>
      <c r="L12" s="35"/>
      <c r="M12" s="78"/>
      <c r="N12" s="173"/>
      <c r="O12" s="38"/>
      <c r="P12" s="38"/>
      <c r="Q12" s="35"/>
      <c r="R12" s="35"/>
      <c r="S12" s="35"/>
      <c r="T12" s="173"/>
      <c r="U12" s="38"/>
      <c r="V12" s="38"/>
      <c r="W12" s="35"/>
      <c r="X12" s="35"/>
      <c r="Y12" s="35"/>
      <c r="Z12" s="173"/>
      <c r="AA12" s="38"/>
      <c r="AB12" s="38"/>
      <c r="AC12" s="35"/>
      <c r="AD12" s="35"/>
      <c r="AE12" s="35"/>
    </row>
    <row r="13" spans="1:31" s="5" customFormat="1" ht="50.1" customHeight="1">
      <c r="A13" s="156"/>
      <c r="B13" s="173"/>
      <c r="C13" s="38"/>
      <c r="D13" s="38"/>
      <c r="E13" s="35"/>
      <c r="F13" s="35"/>
      <c r="G13" s="35"/>
      <c r="H13" s="173"/>
      <c r="I13" s="38"/>
      <c r="J13" s="38"/>
      <c r="K13" s="35"/>
      <c r="L13" s="35"/>
      <c r="M13" s="35"/>
      <c r="N13" s="173"/>
      <c r="O13" s="38"/>
      <c r="P13" s="38"/>
      <c r="Q13" s="35"/>
      <c r="R13" s="35"/>
      <c r="S13" s="35"/>
      <c r="T13" s="173"/>
      <c r="U13" s="38"/>
      <c r="V13" s="38"/>
      <c r="W13" s="35"/>
      <c r="X13" s="35"/>
      <c r="Y13" s="35"/>
      <c r="Z13" s="173"/>
      <c r="AA13" s="38"/>
      <c r="AB13" s="38"/>
      <c r="AC13" s="35"/>
      <c r="AD13" s="35"/>
      <c r="AE13" s="35"/>
    </row>
    <row r="14" spans="1:31" s="5" customFormat="1" ht="50.1" customHeight="1">
      <c r="A14" s="156"/>
      <c r="B14" s="173"/>
      <c r="C14" s="38"/>
      <c r="D14" s="38"/>
      <c r="E14" s="35"/>
      <c r="F14" s="35"/>
      <c r="G14" s="35"/>
      <c r="H14" s="173"/>
      <c r="I14" s="38"/>
      <c r="J14" s="38"/>
      <c r="K14" s="35"/>
      <c r="L14" s="35"/>
      <c r="M14" s="35"/>
      <c r="N14" s="173"/>
      <c r="O14" s="38"/>
      <c r="P14" s="38"/>
      <c r="Q14" s="35"/>
      <c r="R14" s="35"/>
      <c r="S14" s="35"/>
      <c r="T14" s="173"/>
      <c r="U14" s="38"/>
      <c r="V14" s="38"/>
      <c r="W14" s="35"/>
      <c r="X14" s="35"/>
      <c r="Y14" s="35"/>
      <c r="Z14" s="173"/>
      <c r="AA14" s="38"/>
      <c r="AB14" s="38"/>
      <c r="AC14" s="35"/>
      <c r="AD14" s="35"/>
      <c r="AE14" s="35"/>
    </row>
    <row r="15" spans="1:31" s="5" customFormat="1" ht="50.1" customHeight="1">
      <c r="A15" s="156"/>
      <c r="B15" s="173"/>
      <c r="C15" s="38"/>
      <c r="D15" s="38"/>
      <c r="E15" s="35"/>
      <c r="F15" s="35"/>
      <c r="G15" s="35"/>
      <c r="H15" s="173"/>
      <c r="I15" s="38"/>
      <c r="J15" s="38"/>
      <c r="K15" s="35"/>
      <c r="L15" s="35"/>
      <c r="M15" s="35"/>
      <c r="N15" s="173"/>
      <c r="O15" s="38"/>
      <c r="P15" s="38"/>
      <c r="Q15" s="35"/>
      <c r="R15" s="35"/>
      <c r="S15" s="35"/>
      <c r="T15" s="173"/>
      <c r="U15" s="38"/>
      <c r="V15" s="38"/>
      <c r="W15" s="35"/>
      <c r="X15" s="35"/>
      <c r="Y15" s="35"/>
      <c r="Z15" s="173"/>
      <c r="AA15" s="38"/>
      <c r="AB15" s="38"/>
      <c r="AC15" s="35"/>
      <c r="AD15" s="35"/>
      <c r="AE15" s="35"/>
    </row>
    <row r="16" spans="1:31" s="5" customFormat="1" ht="50.1" customHeight="1">
      <c r="A16" s="156"/>
      <c r="B16" s="173"/>
      <c r="C16" s="38"/>
      <c r="D16" s="38"/>
      <c r="E16" s="35"/>
      <c r="F16" s="35"/>
      <c r="G16" s="35"/>
      <c r="H16" s="173"/>
      <c r="I16" s="38"/>
      <c r="J16" s="38"/>
      <c r="K16" s="35"/>
      <c r="L16" s="35"/>
      <c r="M16" s="35"/>
      <c r="N16" s="173"/>
      <c r="O16" s="38"/>
      <c r="P16" s="38"/>
      <c r="Q16" s="35"/>
      <c r="R16" s="35"/>
      <c r="S16" s="35"/>
      <c r="T16" s="173"/>
      <c r="U16" s="38"/>
      <c r="V16" s="38"/>
      <c r="W16" s="35"/>
      <c r="X16" s="35"/>
      <c r="Y16" s="35"/>
      <c r="Z16" s="173"/>
      <c r="AA16" s="38"/>
      <c r="AB16" s="38"/>
      <c r="AC16" s="35"/>
      <c r="AD16" s="35"/>
      <c r="AE16" s="35"/>
    </row>
    <row r="17" spans="1:34" s="5" customFormat="1" ht="50.1" customHeight="1">
      <c r="A17" s="155" t="s">
        <v>97</v>
      </c>
      <c r="B17" s="178"/>
      <c r="C17" s="38"/>
      <c r="D17" s="38"/>
      <c r="E17" s="80"/>
      <c r="F17" s="78"/>
      <c r="G17" s="78"/>
      <c r="H17" s="172"/>
      <c r="I17" s="38"/>
      <c r="J17" s="38"/>
      <c r="K17" s="81"/>
      <c r="L17" s="35"/>
      <c r="M17" s="78"/>
      <c r="N17" s="172"/>
      <c r="O17" s="38"/>
      <c r="P17" s="38"/>
      <c r="Q17" s="35"/>
      <c r="R17" s="35"/>
      <c r="S17" s="35"/>
      <c r="T17" s="172"/>
      <c r="U17" s="38"/>
      <c r="V17" s="38"/>
      <c r="W17" s="35"/>
      <c r="X17" s="35"/>
      <c r="Y17" s="35"/>
      <c r="Z17" s="172"/>
      <c r="AA17" s="38"/>
      <c r="AB17" s="38"/>
      <c r="AC17" s="35"/>
      <c r="AD17" s="35"/>
      <c r="AE17" s="35"/>
    </row>
    <row r="18" spans="1:34" s="5" customFormat="1" ht="50.1" customHeight="1">
      <c r="A18" s="156"/>
      <c r="B18" s="179"/>
      <c r="C18" s="38"/>
      <c r="D18" s="38"/>
      <c r="E18" s="77"/>
      <c r="F18" s="78"/>
      <c r="G18" s="78"/>
      <c r="H18" s="173"/>
      <c r="I18" s="38"/>
      <c r="J18" s="38"/>
      <c r="K18" s="77"/>
      <c r="L18" s="35"/>
      <c r="M18" s="78"/>
      <c r="N18" s="173"/>
      <c r="O18" s="38"/>
      <c r="P18" s="38"/>
      <c r="Q18" s="35"/>
      <c r="R18" s="35"/>
      <c r="S18" s="35"/>
      <c r="T18" s="173"/>
      <c r="U18" s="38"/>
      <c r="V18" s="38"/>
      <c r="W18" s="35"/>
      <c r="X18" s="35"/>
      <c r="Y18" s="35"/>
      <c r="Z18" s="173"/>
      <c r="AA18" s="38"/>
      <c r="AB18" s="38"/>
      <c r="AC18" s="35"/>
      <c r="AD18" s="35"/>
      <c r="AE18" s="35"/>
    </row>
    <row r="19" spans="1:34" s="5" customFormat="1" ht="50.1" customHeight="1">
      <c r="A19" s="156"/>
      <c r="B19" s="179"/>
      <c r="C19" s="38"/>
      <c r="D19" s="38"/>
      <c r="E19" s="77"/>
      <c r="F19" s="78"/>
      <c r="G19" s="78"/>
      <c r="H19" s="173"/>
      <c r="I19" s="38"/>
      <c r="J19" s="38"/>
      <c r="K19" s="79"/>
      <c r="L19" s="35"/>
      <c r="M19" s="78"/>
      <c r="N19" s="173"/>
      <c r="O19" s="38"/>
      <c r="P19" s="38"/>
      <c r="Q19" s="35"/>
      <c r="R19" s="35"/>
      <c r="S19" s="35"/>
      <c r="T19" s="173"/>
      <c r="U19" s="38"/>
      <c r="V19" s="38"/>
      <c r="W19" s="35"/>
      <c r="X19" s="35"/>
      <c r="Y19" s="35"/>
      <c r="Z19" s="173"/>
      <c r="AA19" s="38"/>
      <c r="AB19" s="38"/>
      <c r="AC19" s="35"/>
      <c r="AD19" s="35"/>
      <c r="AE19" s="35"/>
    </row>
    <row r="20" spans="1:34" s="5" customFormat="1" ht="50.1" customHeight="1">
      <c r="A20" s="156"/>
      <c r="B20" s="179"/>
      <c r="C20" s="38"/>
      <c r="D20" s="38"/>
      <c r="E20" s="77"/>
      <c r="F20" s="78"/>
      <c r="G20" s="78"/>
      <c r="H20" s="173"/>
      <c r="I20" s="38"/>
      <c r="J20" s="38"/>
      <c r="K20" s="77"/>
      <c r="L20" s="35"/>
      <c r="M20" s="78"/>
      <c r="N20" s="173"/>
      <c r="O20" s="38"/>
      <c r="P20" s="38"/>
      <c r="Q20" s="35"/>
      <c r="R20" s="35"/>
      <c r="S20" s="35"/>
      <c r="T20" s="173"/>
      <c r="U20" s="38"/>
      <c r="V20" s="38"/>
      <c r="W20" s="35"/>
      <c r="X20" s="35"/>
      <c r="Y20" s="35"/>
      <c r="Z20" s="173"/>
      <c r="AA20" s="38"/>
      <c r="AB20" s="38"/>
      <c r="AC20" s="35"/>
      <c r="AD20" s="35"/>
      <c r="AE20" s="35"/>
    </row>
    <row r="21" spans="1:34" s="5" customFormat="1" ht="50.1" customHeight="1">
      <c r="A21" s="156"/>
      <c r="B21" s="179"/>
      <c r="C21" s="38"/>
      <c r="D21" s="38"/>
      <c r="E21" s="77"/>
      <c r="F21" s="78"/>
      <c r="G21" s="78"/>
      <c r="H21" s="173"/>
      <c r="I21" s="38"/>
      <c r="J21" s="38"/>
      <c r="K21" s="35"/>
      <c r="L21" s="35"/>
      <c r="M21" s="35"/>
      <c r="N21" s="173"/>
      <c r="O21" s="38"/>
      <c r="P21" s="38"/>
      <c r="Q21" s="35"/>
      <c r="R21" s="35"/>
      <c r="S21" s="35"/>
      <c r="T21" s="173"/>
      <c r="U21" s="38"/>
      <c r="V21" s="38"/>
      <c r="W21" s="35"/>
      <c r="X21" s="35"/>
      <c r="Y21" s="35"/>
      <c r="Z21" s="173"/>
      <c r="AA21" s="38"/>
      <c r="AB21" s="82"/>
      <c r="AC21" s="35"/>
      <c r="AD21" s="35"/>
      <c r="AE21" s="35"/>
    </row>
    <row r="22" spans="1:34" s="5" customFormat="1" ht="50.1" customHeight="1">
      <c r="A22" s="156"/>
      <c r="B22" s="179"/>
      <c r="C22" s="38"/>
      <c r="D22" s="38"/>
      <c r="E22" s="35"/>
      <c r="F22" s="78"/>
      <c r="G22" s="78"/>
      <c r="H22" s="173"/>
      <c r="I22" s="38"/>
      <c r="J22" s="38"/>
      <c r="K22" s="35"/>
      <c r="L22" s="35"/>
      <c r="M22" s="35"/>
      <c r="N22" s="173"/>
      <c r="O22" s="38"/>
      <c r="P22" s="38"/>
      <c r="Q22" s="35"/>
      <c r="R22" s="35"/>
      <c r="S22" s="35"/>
      <c r="T22" s="173"/>
      <c r="U22" s="38"/>
      <c r="V22" s="38"/>
      <c r="W22" s="35"/>
      <c r="X22" s="35"/>
      <c r="Y22" s="35"/>
      <c r="Z22" s="173"/>
      <c r="AA22" s="38"/>
      <c r="AB22" s="38"/>
      <c r="AC22" s="35"/>
      <c r="AD22" s="35"/>
      <c r="AE22" s="35"/>
    </row>
    <row r="23" spans="1:34" s="5" customFormat="1" ht="50.1" customHeight="1">
      <c r="A23" s="156"/>
      <c r="B23" s="180"/>
      <c r="C23" s="78"/>
      <c r="D23" s="78"/>
      <c r="E23" s="78"/>
      <c r="F23" s="78"/>
      <c r="G23" s="78"/>
      <c r="H23" s="173"/>
      <c r="I23" s="38"/>
      <c r="J23" s="38"/>
      <c r="K23" s="35"/>
      <c r="L23" s="35"/>
      <c r="M23" s="35"/>
      <c r="N23" s="173"/>
      <c r="O23" s="38"/>
      <c r="P23" s="38"/>
      <c r="Q23" s="35"/>
      <c r="R23" s="35"/>
      <c r="S23" s="35"/>
      <c r="T23" s="173"/>
      <c r="U23" s="38"/>
      <c r="V23" s="38"/>
      <c r="W23" s="35"/>
      <c r="X23" s="35"/>
      <c r="Y23" s="35"/>
      <c r="Z23" s="173"/>
      <c r="AA23" s="38"/>
      <c r="AB23" s="38"/>
      <c r="AC23" s="35"/>
      <c r="AD23" s="35"/>
      <c r="AE23" s="35"/>
    </row>
    <row r="24" spans="1:34" s="5" customFormat="1" ht="50.1" customHeight="1">
      <c r="A24" s="155" t="s">
        <v>98</v>
      </c>
      <c r="B24" s="174"/>
      <c r="C24" s="38"/>
      <c r="D24" s="38"/>
      <c r="E24" s="35"/>
      <c r="F24" s="35"/>
      <c r="G24" s="35"/>
      <c r="H24" s="174"/>
      <c r="I24" s="38"/>
      <c r="J24" s="38"/>
      <c r="K24" s="35"/>
      <c r="L24" s="35"/>
      <c r="M24" s="35"/>
      <c r="N24" s="174"/>
      <c r="O24" s="38"/>
      <c r="P24" s="38"/>
      <c r="Q24" s="35"/>
      <c r="R24" s="35"/>
      <c r="S24" s="35"/>
      <c r="T24" s="172"/>
      <c r="U24" s="38"/>
      <c r="V24" s="38"/>
      <c r="W24" s="35"/>
      <c r="X24" s="35"/>
      <c r="Y24" s="35"/>
      <c r="Z24" s="174"/>
      <c r="AA24" s="38"/>
      <c r="AB24" s="38"/>
      <c r="AC24" s="35"/>
      <c r="AD24" s="35"/>
      <c r="AE24" s="35"/>
    </row>
    <row r="25" spans="1:34" s="5" customFormat="1" ht="50.1" customHeight="1">
      <c r="A25" s="156"/>
      <c r="B25" s="175"/>
      <c r="C25" s="38"/>
      <c r="D25" s="38"/>
      <c r="E25" s="77"/>
      <c r="F25" s="35"/>
      <c r="G25" s="35"/>
      <c r="H25" s="175"/>
      <c r="I25" s="6"/>
      <c r="J25" s="6"/>
      <c r="K25" s="73"/>
      <c r="L25" s="78"/>
      <c r="M25" s="78"/>
      <c r="N25" s="175"/>
      <c r="O25" s="6"/>
      <c r="P25" s="6"/>
      <c r="Q25" s="73"/>
      <c r="R25" s="83"/>
      <c r="S25" s="83"/>
      <c r="T25" s="173"/>
      <c r="U25" s="38"/>
      <c r="V25" s="38"/>
      <c r="W25" s="35"/>
      <c r="X25" s="35"/>
      <c r="Y25" s="35"/>
      <c r="Z25" s="175"/>
      <c r="AA25" s="6"/>
      <c r="AB25" s="6"/>
      <c r="AC25" s="73"/>
      <c r="AD25" s="78"/>
      <c r="AE25" s="78"/>
    </row>
    <row r="26" spans="1:34" s="5" customFormat="1" ht="50.1" customHeight="1">
      <c r="A26" s="155" t="s">
        <v>99</v>
      </c>
      <c r="B26" s="172"/>
      <c r="C26" s="38"/>
      <c r="D26" s="38"/>
      <c r="E26" s="35"/>
      <c r="F26" s="35"/>
      <c r="G26" s="35"/>
      <c r="H26" s="172"/>
      <c r="I26" s="38"/>
      <c r="J26" s="38"/>
      <c r="K26" s="35"/>
      <c r="L26" s="35"/>
      <c r="M26" s="35"/>
      <c r="N26" s="172"/>
      <c r="O26" s="38"/>
      <c r="P26" s="38"/>
      <c r="Q26" s="35"/>
      <c r="R26" s="35"/>
      <c r="S26" s="35"/>
      <c r="T26" s="172"/>
      <c r="U26" s="38"/>
      <c r="V26" s="38"/>
      <c r="W26" s="35"/>
      <c r="X26" s="35"/>
      <c r="Y26" s="35"/>
      <c r="Z26" s="172"/>
      <c r="AA26" s="38"/>
      <c r="AB26" s="38"/>
      <c r="AC26" s="35"/>
      <c r="AD26" s="35"/>
      <c r="AE26" s="35"/>
    </row>
    <row r="27" spans="1:34" s="5" customFormat="1" ht="50.1" customHeight="1">
      <c r="A27" s="156"/>
      <c r="B27" s="173"/>
      <c r="C27" s="38"/>
      <c r="D27" s="38"/>
      <c r="E27" s="35"/>
      <c r="F27" s="35"/>
      <c r="G27" s="35"/>
      <c r="H27" s="173"/>
      <c r="I27" s="38"/>
      <c r="J27" s="38"/>
      <c r="K27" s="77"/>
      <c r="L27" s="35"/>
      <c r="M27" s="78"/>
      <c r="N27" s="173"/>
      <c r="O27" s="38"/>
      <c r="P27" s="38"/>
      <c r="Q27" s="35"/>
      <c r="R27" s="35"/>
      <c r="S27" s="35"/>
      <c r="T27" s="173"/>
      <c r="U27" s="38"/>
      <c r="V27" s="38"/>
      <c r="W27" s="35"/>
      <c r="X27" s="35"/>
      <c r="Y27" s="35"/>
      <c r="Z27" s="173"/>
      <c r="AA27" s="38"/>
      <c r="AB27" s="38"/>
      <c r="AC27" s="35"/>
      <c r="AD27" s="35"/>
      <c r="AE27" s="35"/>
    </row>
    <row r="28" spans="1:34" s="5" customFormat="1" ht="50.1" customHeight="1">
      <c r="A28" s="156"/>
      <c r="B28" s="173"/>
      <c r="C28" s="38"/>
      <c r="D28" s="38"/>
      <c r="E28" s="35"/>
      <c r="F28" s="35"/>
      <c r="G28" s="35"/>
      <c r="H28" s="173"/>
      <c r="I28" s="38"/>
      <c r="J28" s="38"/>
      <c r="K28" s="35"/>
      <c r="L28" s="35"/>
      <c r="M28" s="35"/>
      <c r="N28" s="173"/>
      <c r="O28" s="38"/>
      <c r="P28" s="38"/>
      <c r="Q28" s="35"/>
      <c r="R28" s="35"/>
      <c r="S28" s="35"/>
      <c r="T28" s="173"/>
      <c r="U28" s="38"/>
      <c r="V28" s="38"/>
      <c r="W28" s="35"/>
      <c r="X28" s="35"/>
      <c r="Y28" s="35"/>
      <c r="Z28" s="173"/>
      <c r="AA28" s="38"/>
      <c r="AB28" s="38"/>
      <c r="AC28" s="77"/>
      <c r="AD28" s="35"/>
      <c r="AE28" s="78"/>
    </row>
    <row r="29" spans="1:34" s="5" customFormat="1" ht="50.1" customHeight="1">
      <c r="A29" s="156"/>
      <c r="B29" s="173"/>
      <c r="C29" s="38"/>
      <c r="D29" s="38"/>
      <c r="E29" s="35"/>
      <c r="F29" s="35"/>
      <c r="G29" s="35"/>
      <c r="H29" s="173"/>
      <c r="I29" s="38"/>
      <c r="J29" s="38"/>
      <c r="K29" s="35"/>
      <c r="L29" s="35"/>
      <c r="M29" s="35"/>
      <c r="N29" s="173"/>
      <c r="O29" s="38"/>
      <c r="P29" s="38"/>
      <c r="Q29" s="35"/>
      <c r="R29" s="35"/>
      <c r="S29" s="35"/>
      <c r="T29" s="173"/>
      <c r="U29" s="38"/>
      <c r="V29" s="38"/>
      <c r="W29" s="35"/>
      <c r="X29" s="35"/>
      <c r="Y29" s="35"/>
      <c r="Z29" s="173"/>
      <c r="AA29" s="38"/>
      <c r="AB29" s="38"/>
      <c r="AC29" s="35"/>
      <c r="AD29" s="35"/>
      <c r="AE29" s="35"/>
    </row>
    <row r="30" spans="1:34" s="7" customFormat="1" ht="45" customHeight="1">
      <c r="A30" s="156"/>
      <c r="B30" s="173"/>
      <c r="C30" s="38"/>
      <c r="D30" s="38"/>
      <c r="E30" s="77"/>
      <c r="F30" s="35"/>
      <c r="G30" s="78"/>
      <c r="H30" s="173"/>
      <c r="I30" s="38"/>
      <c r="J30" s="38"/>
      <c r="K30" s="35"/>
      <c r="L30" s="35"/>
      <c r="M30" s="35"/>
      <c r="N30" s="173"/>
      <c r="O30" s="38"/>
      <c r="P30" s="38"/>
      <c r="Q30" s="35"/>
      <c r="R30" s="35"/>
      <c r="S30" s="35"/>
      <c r="T30" s="173"/>
      <c r="U30" s="38"/>
      <c r="V30" s="38"/>
      <c r="W30" s="35"/>
      <c r="X30" s="35"/>
      <c r="Y30" s="35"/>
      <c r="Z30" s="173"/>
      <c r="AA30" s="38"/>
      <c r="AB30" s="38"/>
      <c r="AC30" s="35"/>
      <c r="AD30" s="35"/>
      <c r="AE30" s="35"/>
    </row>
    <row r="31" spans="1:34" s="9" customFormat="1" ht="43.35" customHeight="1">
      <c r="A31" s="76" t="s">
        <v>2</v>
      </c>
      <c r="B31" s="84"/>
      <c r="C31" s="38"/>
      <c r="D31" s="38"/>
      <c r="E31" s="35"/>
      <c r="F31" s="35"/>
      <c r="G31" s="35"/>
      <c r="H31" s="84"/>
      <c r="I31" s="38"/>
      <c r="J31" s="38"/>
      <c r="K31" s="85"/>
      <c r="L31" s="86"/>
      <c r="M31" s="86"/>
      <c r="N31" s="84"/>
      <c r="O31" s="38"/>
      <c r="P31" s="38"/>
      <c r="Q31" s="35"/>
      <c r="R31" s="35"/>
      <c r="S31" s="35"/>
      <c r="T31" s="84"/>
      <c r="U31" s="38"/>
      <c r="V31" s="38"/>
      <c r="W31" s="85"/>
      <c r="X31" s="86"/>
      <c r="Y31" s="86"/>
      <c r="Z31" s="84"/>
      <c r="AA31" s="38"/>
      <c r="AB31" s="38"/>
      <c r="AC31" s="35"/>
      <c r="AD31" s="35"/>
      <c r="AE31" s="35"/>
      <c r="AF31" s="154"/>
      <c r="AG31" s="115"/>
      <c r="AH31" s="115"/>
    </row>
    <row r="32" spans="1:34" s="9" customFormat="1" ht="43.35" customHeight="1">
      <c r="A32" s="125" t="s">
        <v>17</v>
      </c>
      <c r="B32" s="126"/>
      <c r="C32" s="127">
        <f>SUM(G5:G31)</f>
        <v>0</v>
      </c>
      <c r="D32" s="128"/>
      <c r="E32" s="128"/>
      <c r="F32" s="128"/>
      <c r="G32" s="129"/>
      <c r="H32" s="8"/>
      <c r="I32" s="127">
        <f>SUM(M5:M31)</f>
        <v>0</v>
      </c>
      <c r="J32" s="128"/>
      <c r="K32" s="128"/>
      <c r="L32" s="128"/>
      <c r="M32" s="129"/>
      <c r="N32" s="8" t="s">
        <v>18</v>
      </c>
      <c r="O32" s="127">
        <f>SUM(S5:S31)</f>
        <v>0</v>
      </c>
      <c r="P32" s="128"/>
      <c r="Q32" s="128"/>
      <c r="R32" s="128"/>
      <c r="S32" s="129"/>
      <c r="T32" s="8" t="s">
        <v>18</v>
      </c>
      <c r="U32" s="127">
        <f>SUM(Y5:Y31)</f>
        <v>0</v>
      </c>
      <c r="V32" s="128"/>
      <c r="W32" s="128"/>
      <c r="X32" s="128"/>
      <c r="Y32" s="129"/>
      <c r="Z32" s="8" t="s">
        <v>18</v>
      </c>
      <c r="AA32" s="127">
        <f>SUM(AE5:AE31)</f>
        <v>0</v>
      </c>
      <c r="AB32" s="128"/>
      <c r="AC32" s="128"/>
      <c r="AD32" s="128"/>
      <c r="AE32" s="129"/>
      <c r="AF32" s="114">
        <f>AA32+U32+O32+I32+C32</f>
        <v>0</v>
      </c>
      <c r="AG32" s="115"/>
      <c r="AH32" s="115"/>
    </row>
    <row r="33" spans="1:34" s="14" customFormat="1" ht="25.35" customHeight="1">
      <c r="A33" s="116" t="s">
        <v>19</v>
      </c>
      <c r="B33" s="117"/>
      <c r="C33" s="110" t="s">
        <v>20</v>
      </c>
      <c r="D33" s="111"/>
      <c r="E33" s="10"/>
      <c r="F33" s="11"/>
      <c r="G33" s="11"/>
      <c r="H33" s="122"/>
      <c r="I33" s="110" t="s">
        <v>20</v>
      </c>
      <c r="J33" s="111"/>
      <c r="K33" s="10"/>
      <c r="L33" s="11"/>
      <c r="M33" s="11"/>
      <c r="N33" s="122"/>
      <c r="O33" s="110" t="s">
        <v>20</v>
      </c>
      <c r="P33" s="111"/>
      <c r="Q33" s="12"/>
      <c r="R33" s="13"/>
      <c r="S33" s="13"/>
      <c r="T33" s="122"/>
      <c r="U33" s="110" t="s">
        <v>20</v>
      </c>
      <c r="V33" s="111"/>
      <c r="W33" s="12"/>
      <c r="X33" s="13"/>
      <c r="Y33" s="13"/>
      <c r="Z33" s="122"/>
      <c r="AA33" s="110" t="s">
        <v>20</v>
      </c>
      <c r="AB33" s="111"/>
      <c r="AC33" s="12"/>
      <c r="AD33" s="13"/>
      <c r="AE33" s="13"/>
      <c r="AF33" s="112">
        <f>AF32/5/1202</f>
        <v>0</v>
      </c>
      <c r="AG33" s="113"/>
      <c r="AH33" s="113"/>
    </row>
    <row r="34" spans="1:34" s="14" customFormat="1" ht="25.35" customHeight="1">
      <c r="A34" s="118"/>
      <c r="B34" s="119"/>
      <c r="C34" s="110" t="s">
        <v>21</v>
      </c>
      <c r="D34" s="111"/>
      <c r="E34" s="10"/>
      <c r="F34" s="11"/>
      <c r="G34" s="11"/>
      <c r="H34" s="123"/>
      <c r="I34" s="110" t="s">
        <v>21</v>
      </c>
      <c r="J34" s="111"/>
      <c r="K34" s="10"/>
      <c r="L34" s="11"/>
      <c r="M34" s="11"/>
      <c r="N34" s="123"/>
      <c r="O34" s="110" t="s">
        <v>21</v>
      </c>
      <c r="P34" s="111"/>
      <c r="Q34" s="12"/>
      <c r="R34" s="13"/>
      <c r="S34" s="13"/>
      <c r="T34" s="123"/>
      <c r="U34" s="110" t="s">
        <v>21</v>
      </c>
      <c r="V34" s="111"/>
      <c r="W34" s="12"/>
      <c r="X34" s="13"/>
      <c r="Y34" s="13"/>
      <c r="Z34" s="123"/>
      <c r="AA34" s="110" t="s">
        <v>21</v>
      </c>
      <c r="AB34" s="111"/>
      <c r="AC34" s="12"/>
      <c r="AD34" s="13"/>
      <c r="AE34" s="13"/>
      <c r="AF34" s="112"/>
      <c r="AG34" s="113"/>
      <c r="AH34" s="113"/>
    </row>
    <row r="35" spans="1:34" s="14" customFormat="1" ht="25.35" customHeight="1">
      <c r="A35" s="118"/>
      <c r="B35" s="119"/>
      <c r="C35" s="110" t="s">
        <v>22</v>
      </c>
      <c r="D35" s="111"/>
      <c r="E35" s="10"/>
      <c r="F35" s="11"/>
      <c r="G35" s="11"/>
      <c r="H35" s="123"/>
      <c r="I35" s="110" t="s">
        <v>22</v>
      </c>
      <c r="J35" s="111"/>
      <c r="K35" s="10"/>
      <c r="L35" s="11"/>
      <c r="M35" s="11"/>
      <c r="N35" s="123"/>
      <c r="O35" s="110" t="s">
        <v>22</v>
      </c>
      <c r="P35" s="111"/>
      <c r="Q35" s="12"/>
      <c r="R35" s="13"/>
      <c r="S35" s="13"/>
      <c r="T35" s="123"/>
      <c r="U35" s="110" t="s">
        <v>22</v>
      </c>
      <c r="V35" s="111"/>
      <c r="W35" s="12"/>
      <c r="X35" s="13"/>
      <c r="Y35" s="13"/>
      <c r="Z35" s="123"/>
      <c r="AA35" s="110" t="s">
        <v>22</v>
      </c>
      <c r="AB35" s="111"/>
      <c r="AC35" s="12"/>
      <c r="AD35" s="13"/>
      <c r="AE35" s="13"/>
    </row>
    <row r="36" spans="1:34" s="14" customFormat="1" ht="25.35" customHeight="1">
      <c r="A36" s="118"/>
      <c r="B36" s="119"/>
      <c r="C36" s="110" t="s">
        <v>23</v>
      </c>
      <c r="D36" s="111"/>
      <c r="E36" s="10"/>
      <c r="F36" s="11"/>
      <c r="G36" s="11"/>
      <c r="H36" s="123"/>
      <c r="I36" s="110" t="s">
        <v>23</v>
      </c>
      <c r="J36" s="111"/>
      <c r="K36" s="10"/>
      <c r="L36" s="11"/>
      <c r="M36" s="11"/>
      <c r="N36" s="123"/>
      <c r="O36" s="110" t="s">
        <v>23</v>
      </c>
      <c r="P36" s="111"/>
      <c r="Q36" s="12"/>
      <c r="R36" s="13"/>
      <c r="S36" s="13"/>
      <c r="T36" s="123"/>
      <c r="U36" s="110" t="s">
        <v>23</v>
      </c>
      <c r="V36" s="111"/>
      <c r="W36" s="12"/>
      <c r="X36" s="13"/>
      <c r="Y36" s="13"/>
      <c r="Z36" s="123"/>
      <c r="AA36" s="110" t="s">
        <v>23</v>
      </c>
      <c r="AB36" s="111"/>
      <c r="AC36" s="12"/>
      <c r="AD36" s="13"/>
      <c r="AE36" s="13"/>
    </row>
    <row r="37" spans="1:34" s="14" customFormat="1" ht="25.35" customHeight="1">
      <c r="A37" s="118"/>
      <c r="B37" s="119"/>
      <c r="C37" s="110" t="s">
        <v>24</v>
      </c>
      <c r="D37" s="111"/>
      <c r="E37" s="10"/>
      <c r="F37" s="11"/>
      <c r="G37" s="11"/>
      <c r="H37" s="123"/>
      <c r="I37" s="110" t="s">
        <v>24</v>
      </c>
      <c r="J37" s="111"/>
      <c r="K37" s="12"/>
      <c r="L37" s="11"/>
      <c r="M37" s="11"/>
      <c r="N37" s="123"/>
      <c r="O37" s="110" t="s">
        <v>24</v>
      </c>
      <c r="P37" s="111"/>
      <c r="Q37" s="12"/>
      <c r="R37" s="13"/>
      <c r="S37" s="13"/>
      <c r="T37" s="123"/>
      <c r="U37" s="110" t="s">
        <v>24</v>
      </c>
      <c r="V37" s="111"/>
      <c r="W37" s="12"/>
      <c r="X37" s="13"/>
      <c r="Y37" s="13"/>
      <c r="Z37" s="123"/>
      <c r="AA37" s="110" t="s">
        <v>24</v>
      </c>
      <c r="AB37" s="111"/>
      <c r="AC37" s="12"/>
      <c r="AD37" s="13"/>
      <c r="AE37" s="13"/>
    </row>
    <row r="38" spans="1:34" s="14" customFormat="1" ht="30" customHeight="1">
      <c r="A38" s="120"/>
      <c r="B38" s="121"/>
      <c r="C38" s="110" t="s">
        <v>25</v>
      </c>
      <c r="D38" s="111"/>
      <c r="E38" s="15">
        <f>E33*70+E34*75+E35*25+E36*60+E37*45</f>
        <v>0</v>
      </c>
      <c r="F38" s="11"/>
      <c r="G38" s="11"/>
      <c r="H38" s="124"/>
      <c r="I38" s="110" t="s">
        <v>25</v>
      </c>
      <c r="J38" s="111"/>
      <c r="K38" s="15">
        <f>K33*70+K34*75+K35*25+K36*60+K37*45</f>
        <v>0</v>
      </c>
      <c r="L38" s="11"/>
      <c r="M38" s="11"/>
      <c r="N38" s="124"/>
      <c r="O38" s="110" t="s">
        <v>25</v>
      </c>
      <c r="P38" s="111"/>
      <c r="Q38" s="15">
        <f>Q33*70+Q34*75+Q35*25+Q36*150+Q37*45</f>
        <v>0</v>
      </c>
      <c r="R38" s="11"/>
      <c r="S38" s="11"/>
      <c r="T38" s="124"/>
      <c r="U38" s="110" t="s">
        <v>25</v>
      </c>
      <c r="V38" s="111"/>
      <c r="W38" s="15">
        <f>W33*70+W34*75+W35*25+W36*60+W37*45</f>
        <v>0</v>
      </c>
      <c r="X38" s="11"/>
      <c r="Y38" s="11"/>
      <c r="Z38" s="124"/>
      <c r="AA38" s="110" t="s">
        <v>25</v>
      </c>
      <c r="AB38" s="111"/>
      <c r="AC38" s="15">
        <f>AC33*70+AC34*75+AC35*25+AC36*60+AC37*45</f>
        <v>0</v>
      </c>
      <c r="AD38" s="11"/>
      <c r="AE38" s="11"/>
    </row>
    <row r="39" spans="1:34" s="14" customFormat="1" ht="47.25" customHeight="1">
      <c r="A39" s="108" t="s">
        <v>26</v>
      </c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8"/>
      <c r="AA39" s="108"/>
      <c r="AB39" s="108"/>
      <c r="AC39" s="108"/>
      <c r="AD39" s="108"/>
      <c r="AE39" s="108"/>
    </row>
    <row r="40" spans="1:34" s="17" customFormat="1" ht="30" customHeight="1">
      <c r="A40" s="109" t="s">
        <v>27</v>
      </c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  <c r="AD40" s="16"/>
      <c r="AE40" s="16"/>
    </row>
    <row r="41" spans="1:34" ht="30" customHeight="1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8"/>
      <c r="R41" s="16"/>
      <c r="S41" s="16"/>
      <c r="T41" s="16"/>
      <c r="U41" s="16"/>
      <c r="V41" s="16"/>
      <c r="W41" s="18"/>
      <c r="X41" s="16"/>
      <c r="Y41" s="16"/>
      <c r="Z41" s="16"/>
      <c r="AA41" s="16"/>
      <c r="AB41" s="16"/>
      <c r="AC41" s="18"/>
      <c r="AD41" s="16"/>
      <c r="AE41" s="16"/>
    </row>
    <row r="42" spans="1:34" ht="30" customHeight="1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8"/>
      <c r="R42" s="16"/>
      <c r="S42" s="16"/>
      <c r="T42" s="16"/>
      <c r="U42" s="16"/>
      <c r="V42" s="16"/>
      <c r="W42" s="18"/>
      <c r="X42" s="16"/>
      <c r="Y42" s="16"/>
      <c r="Z42" s="16"/>
      <c r="AA42" s="16"/>
      <c r="AB42" s="16"/>
      <c r="AC42" s="18"/>
      <c r="AD42" s="16"/>
      <c r="AE42" s="16"/>
    </row>
    <row r="43" spans="1:34" ht="30" customHeight="1"/>
    <row r="44" spans="1:34" ht="30" customHeight="1"/>
    <row r="45" spans="1:34" ht="30" customHeight="1"/>
  </sheetData>
  <mergeCells count="114">
    <mergeCell ref="A3:B3"/>
    <mergeCell ref="C3:E3"/>
    <mergeCell ref="I3:K3"/>
    <mergeCell ref="O3:Q3"/>
    <mergeCell ref="U3:W3"/>
    <mergeCell ref="AA3:AC3"/>
    <mergeCell ref="A1:AE1"/>
    <mergeCell ref="B2:G2"/>
    <mergeCell ref="H2:M2"/>
    <mergeCell ref="N2:S2"/>
    <mergeCell ref="T2:Y2"/>
    <mergeCell ref="Z2:AE2"/>
    <mergeCell ref="P5:P6"/>
    <mergeCell ref="Q5:Q6"/>
    <mergeCell ref="F5:F6"/>
    <mergeCell ref="G5:G6"/>
    <mergeCell ref="H5:H6"/>
    <mergeCell ref="I5:I6"/>
    <mergeCell ref="J5:J6"/>
    <mergeCell ref="K5:K6"/>
    <mergeCell ref="A4:B4"/>
    <mergeCell ref="A5:A6"/>
    <mergeCell ref="B5:B6"/>
    <mergeCell ref="C5:C6"/>
    <mergeCell ref="D5:D6"/>
    <mergeCell ref="E5:E6"/>
    <mergeCell ref="AD5:AD6"/>
    <mergeCell ref="AE5:AE6"/>
    <mergeCell ref="A7:A16"/>
    <mergeCell ref="B7:B16"/>
    <mergeCell ref="H7:H16"/>
    <mergeCell ref="N7:N16"/>
    <mergeCell ref="T7:T16"/>
    <mergeCell ref="Z7:Z16"/>
    <mergeCell ref="X5:X6"/>
    <mergeCell ref="Y5:Y6"/>
    <mergeCell ref="Z5:Z6"/>
    <mergeCell ref="AA5:AA6"/>
    <mergeCell ref="AB5:AB6"/>
    <mergeCell ref="AC5:AC6"/>
    <mergeCell ref="R5:R6"/>
    <mergeCell ref="S5:S6"/>
    <mergeCell ref="T5:T6"/>
    <mergeCell ref="U5:U6"/>
    <mergeCell ref="V5:V6"/>
    <mergeCell ref="W5:W6"/>
    <mergeCell ref="L5:L6"/>
    <mergeCell ref="M5:M6"/>
    <mergeCell ref="N5:N6"/>
    <mergeCell ref="O5:O6"/>
    <mergeCell ref="A24:A25"/>
    <mergeCell ref="B24:B25"/>
    <mergeCell ref="H24:H25"/>
    <mergeCell ref="N24:N25"/>
    <mergeCell ref="T24:T25"/>
    <mergeCell ref="Z24:Z25"/>
    <mergeCell ref="A17:A23"/>
    <mergeCell ref="B17:B23"/>
    <mergeCell ref="H17:H23"/>
    <mergeCell ref="N17:N23"/>
    <mergeCell ref="T17:T23"/>
    <mergeCell ref="Z17:Z23"/>
    <mergeCell ref="AF31:AH31"/>
    <mergeCell ref="A32:B32"/>
    <mergeCell ref="C32:G32"/>
    <mergeCell ref="I32:M32"/>
    <mergeCell ref="O32:S32"/>
    <mergeCell ref="U32:Y32"/>
    <mergeCell ref="AA32:AE32"/>
    <mergeCell ref="AF32:AH32"/>
    <mergeCell ref="A26:A30"/>
    <mergeCell ref="B26:B30"/>
    <mergeCell ref="H26:H30"/>
    <mergeCell ref="N26:N30"/>
    <mergeCell ref="T26:T30"/>
    <mergeCell ref="Z26:Z30"/>
    <mergeCell ref="AF33:AH34"/>
    <mergeCell ref="C34:D34"/>
    <mergeCell ref="I34:J34"/>
    <mergeCell ref="O34:P34"/>
    <mergeCell ref="U34:V34"/>
    <mergeCell ref="AA34:AB34"/>
    <mergeCell ref="A33:B38"/>
    <mergeCell ref="C33:D33"/>
    <mergeCell ref="H33:H38"/>
    <mergeCell ref="I33:J33"/>
    <mergeCell ref="N33:N38"/>
    <mergeCell ref="O33:P33"/>
    <mergeCell ref="C35:D35"/>
    <mergeCell ref="I35:J35"/>
    <mergeCell ref="O35:P35"/>
    <mergeCell ref="C37:D37"/>
    <mergeCell ref="U35:V35"/>
    <mergeCell ref="AA35:AB35"/>
    <mergeCell ref="C36:D36"/>
    <mergeCell ref="I36:J36"/>
    <mergeCell ref="O36:P36"/>
    <mergeCell ref="U36:V36"/>
    <mergeCell ref="AA36:AB36"/>
    <mergeCell ref="T33:T38"/>
    <mergeCell ref="U33:V33"/>
    <mergeCell ref="Z33:Z38"/>
    <mergeCell ref="AA33:AB33"/>
    <mergeCell ref="A39:AE39"/>
    <mergeCell ref="A40:AC40"/>
    <mergeCell ref="I37:J37"/>
    <mergeCell ref="O37:P37"/>
    <mergeCell ref="U37:V37"/>
    <mergeCell ref="AA37:AB37"/>
    <mergeCell ref="C38:D38"/>
    <mergeCell ref="I38:J38"/>
    <mergeCell ref="O38:P38"/>
    <mergeCell ref="U38:V38"/>
    <mergeCell ref="AA38:AB38"/>
  </mergeCells>
  <phoneticPr fontId="1" type="noConversion"/>
  <printOptions horizontalCentered="1" verticalCentered="1"/>
  <pageMargins left="0" right="0" top="0" bottom="0" header="0.23622047244094491" footer="0"/>
  <pageSetup paperSize="9" scale="21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H45"/>
  <sheetViews>
    <sheetView zoomScale="40" zoomScaleNormal="40" zoomScaleSheetLayoutView="50" workbookViewId="0">
      <selection activeCell="AB12" sqref="AB12"/>
    </sheetView>
  </sheetViews>
  <sheetFormatPr defaultColWidth="8.875" defaultRowHeight="4.9000000000000004" customHeight="1"/>
  <cols>
    <col min="1" max="1" width="7" style="2" customWidth="1"/>
    <col min="2" max="2" width="6.5" style="2" customWidth="1"/>
    <col min="3" max="3" width="56.875" style="2" customWidth="1"/>
    <col min="4" max="4" width="19.25" style="2" customWidth="1"/>
    <col min="5" max="5" width="20.625" style="2" customWidth="1"/>
    <col min="6" max="6" width="12.125" style="2" hidden="1" customWidth="1"/>
    <col min="7" max="7" width="16.25" style="2" hidden="1" customWidth="1"/>
    <col min="8" max="8" width="8.5" style="2" customWidth="1"/>
    <col min="9" max="9" width="53.625" style="2" customWidth="1"/>
    <col min="10" max="10" width="16.5" style="2" customWidth="1"/>
    <col min="11" max="11" width="20.625" style="2" customWidth="1"/>
    <col min="12" max="12" width="18.5" style="2" hidden="1" customWidth="1"/>
    <col min="13" max="13" width="15.25" style="2" hidden="1" customWidth="1"/>
    <col min="14" max="14" width="8.5" style="2" customWidth="1"/>
    <col min="15" max="15" width="54.5" style="2" customWidth="1"/>
    <col min="16" max="16" width="18" style="2" customWidth="1"/>
    <col min="17" max="17" width="20.625" style="19" customWidth="1"/>
    <col min="18" max="18" width="15.625" style="2" hidden="1" customWidth="1"/>
    <col min="19" max="19" width="15.625" style="20" hidden="1" customWidth="1"/>
    <col min="20" max="20" width="8.5" style="2" customWidth="1"/>
    <col min="21" max="21" width="55.25" style="2" customWidth="1"/>
    <col min="22" max="22" width="15.25" style="2" customWidth="1"/>
    <col min="23" max="23" width="20.625" style="19" customWidth="1"/>
    <col min="24" max="24" width="15.625" style="2" hidden="1" customWidth="1"/>
    <col min="25" max="25" width="18.75" style="2" hidden="1" customWidth="1"/>
    <col min="26" max="26" width="8.5" style="2" customWidth="1"/>
    <col min="27" max="27" width="66.5" style="2" customWidth="1"/>
    <col min="28" max="28" width="16.5" style="2" customWidth="1"/>
    <col min="29" max="29" width="20.625" style="19" customWidth="1"/>
    <col min="30" max="30" width="14.25" style="2" hidden="1" customWidth="1"/>
    <col min="31" max="31" width="15.625" style="2" hidden="1" customWidth="1"/>
    <col min="32" max="16384" width="8.875" style="2"/>
  </cols>
  <sheetData>
    <row r="1" spans="1:31" s="1" customFormat="1" ht="83.25" customHeight="1">
      <c r="A1" s="148" t="s">
        <v>272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</row>
    <row r="2" spans="1:31" ht="55.15" customHeight="1">
      <c r="A2" s="23" t="s">
        <v>8</v>
      </c>
      <c r="B2" s="149">
        <v>44718</v>
      </c>
      <c r="C2" s="149"/>
      <c r="D2" s="149"/>
      <c r="E2" s="149"/>
      <c r="F2" s="149"/>
      <c r="G2" s="149"/>
      <c r="H2" s="150">
        <f>B2+1</f>
        <v>44719</v>
      </c>
      <c r="I2" s="150"/>
      <c r="J2" s="150"/>
      <c r="K2" s="150"/>
      <c r="L2" s="150"/>
      <c r="M2" s="150"/>
      <c r="N2" s="151">
        <f>H2+1</f>
        <v>44720</v>
      </c>
      <c r="O2" s="151"/>
      <c r="P2" s="151"/>
      <c r="Q2" s="151"/>
      <c r="R2" s="151"/>
      <c r="S2" s="151"/>
      <c r="T2" s="152">
        <f>N2+1</f>
        <v>44721</v>
      </c>
      <c r="U2" s="152"/>
      <c r="V2" s="152"/>
      <c r="W2" s="152"/>
      <c r="X2" s="152"/>
      <c r="Y2" s="152"/>
      <c r="Z2" s="153">
        <f>T2+1</f>
        <v>44722</v>
      </c>
      <c r="AA2" s="153"/>
      <c r="AB2" s="153"/>
      <c r="AC2" s="153"/>
      <c r="AD2" s="153"/>
      <c r="AE2" s="153"/>
    </row>
    <row r="3" spans="1:31" ht="36.6" customHeight="1">
      <c r="A3" s="144" t="s">
        <v>9</v>
      </c>
      <c r="B3" s="144"/>
      <c r="C3" s="147">
        <v>20</v>
      </c>
      <c r="D3" s="147"/>
      <c r="E3" s="147"/>
      <c r="F3" s="24"/>
      <c r="G3" s="24"/>
      <c r="H3" s="23"/>
      <c r="I3" s="147">
        <f>C3</f>
        <v>20</v>
      </c>
      <c r="J3" s="147"/>
      <c r="K3" s="147"/>
      <c r="L3" s="24"/>
      <c r="M3" s="24"/>
      <c r="N3" s="23"/>
      <c r="O3" s="147">
        <f>I3</f>
        <v>20</v>
      </c>
      <c r="P3" s="147"/>
      <c r="Q3" s="147"/>
      <c r="R3" s="24"/>
      <c r="S3" s="24"/>
      <c r="T3" s="23"/>
      <c r="U3" s="147">
        <f>O3</f>
        <v>20</v>
      </c>
      <c r="V3" s="147"/>
      <c r="W3" s="147"/>
      <c r="X3" s="24"/>
      <c r="Y3" s="24"/>
      <c r="Z3" s="23"/>
      <c r="AA3" s="147">
        <f>U3</f>
        <v>20</v>
      </c>
      <c r="AB3" s="147"/>
      <c r="AC3" s="147"/>
      <c r="AD3" s="24"/>
      <c r="AE3" s="24"/>
    </row>
    <row r="4" spans="1:31" ht="32.1" customHeight="1">
      <c r="A4" s="144"/>
      <c r="B4" s="144"/>
      <c r="C4" s="69" t="s">
        <v>10</v>
      </c>
      <c r="D4" s="69" t="s">
        <v>11</v>
      </c>
      <c r="E4" s="25" t="s">
        <v>12</v>
      </c>
      <c r="F4" s="68" t="s">
        <v>13</v>
      </c>
      <c r="G4" s="68" t="s">
        <v>14</v>
      </c>
      <c r="H4" s="23"/>
      <c r="I4" s="69" t="s">
        <v>10</v>
      </c>
      <c r="J4" s="69" t="s">
        <v>11</v>
      </c>
      <c r="K4" s="25" t="s">
        <v>12</v>
      </c>
      <c r="L4" s="68" t="s">
        <v>13</v>
      </c>
      <c r="M4" s="68" t="s">
        <v>14</v>
      </c>
      <c r="N4" s="23"/>
      <c r="O4" s="69" t="s">
        <v>10</v>
      </c>
      <c r="P4" s="69" t="s">
        <v>11</v>
      </c>
      <c r="Q4" s="25" t="s">
        <v>12</v>
      </c>
      <c r="R4" s="68" t="s">
        <v>13</v>
      </c>
      <c r="S4" s="68" t="s">
        <v>14</v>
      </c>
      <c r="T4" s="23"/>
      <c r="U4" s="69" t="s">
        <v>10</v>
      </c>
      <c r="V4" s="69" t="s">
        <v>11</v>
      </c>
      <c r="W4" s="25" t="s">
        <v>12</v>
      </c>
      <c r="X4" s="68" t="s">
        <v>13</v>
      </c>
      <c r="Y4" s="68" t="s">
        <v>14</v>
      </c>
      <c r="Z4" s="23"/>
      <c r="AA4" s="69" t="s">
        <v>10</v>
      </c>
      <c r="AB4" s="69" t="s">
        <v>11</v>
      </c>
      <c r="AC4" s="25" t="s">
        <v>12</v>
      </c>
      <c r="AD4" s="68" t="s">
        <v>13</v>
      </c>
      <c r="AE4" s="68" t="s">
        <v>14</v>
      </c>
    </row>
    <row r="5" spans="1:31" s="3" customFormat="1" ht="36" customHeight="1">
      <c r="A5" s="145" t="s">
        <v>15</v>
      </c>
      <c r="B5" s="143"/>
      <c r="C5" s="141" t="s">
        <v>28</v>
      </c>
      <c r="D5" s="141"/>
      <c r="E5" s="141"/>
      <c r="F5" s="140"/>
      <c r="G5" s="141"/>
      <c r="H5" s="143" t="s">
        <v>167</v>
      </c>
      <c r="I5" s="141" t="s">
        <v>189</v>
      </c>
      <c r="J5" s="141" t="s">
        <v>190</v>
      </c>
      <c r="K5" s="161"/>
      <c r="L5" s="161"/>
      <c r="M5" s="161"/>
      <c r="N5" s="143"/>
      <c r="O5" s="141" t="s">
        <v>28</v>
      </c>
      <c r="P5" s="141"/>
      <c r="Q5" s="141"/>
      <c r="R5" s="140"/>
      <c r="S5" s="141"/>
      <c r="T5" s="142"/>
      <c r="U5" s="141"/>
      <c r="V5" s="141"/>
      <c r="W5" s="141"/>
      <c r="X5" s="140"/>
      <c r="Y5" s="141"/>
      <c r="Z5" s="142"/>
      <c r="AA5" s="141" t="s">
        <v>28</v>
      </c>
      <c r="AB5" s="141"/>
      <c r="AC5" s="141"/>
      <c r="AD5" s="140"/>
      <c r="AE5" s="141"/>
    </row>
    <row r="6" spans="1:31" s="3" customFormat="1" ht="36" customHeight="1">
      <c r="A6" s="146"/>
      <c r="B6" s="143"/>
      <c r="C6" s="141"/>
      <c r="D6" s="141"/>
      <c r="E6" s="141"/>
      <c r="F6" s="140"/>
      <c r="G6" s="141"/>
      <c r="H6" s="143"/>
      <c r="I6" s="141"/>
      <c r="J6" s="141"/>
      <c r="K6" s="162"/>
      <c r="L6" s="162"/>
      <c r="M6" s="162"/>
      <c r="N6" s="143"/>
      <c r="O6" s="141"/>
      <c r="P6" s="141"/>
      <c r="Q6" s="141"/>
      <c r="R6" s="140"/>
      <c r="S6" s="141"/>
      <c r="T6" s="142"/>
      <c r="U6" s="141"/>
      <c r="V6" s="141"/>
      <c r="W6" s="141"/>
      <c r="X6" s="140"/>
      <c r="Y6" s="141"/>
      <c r="Z6" s="142"/>
      <c r="AA6" s="141"/>
      <c r="AB6" s="141"/>
      <c r="AC6" s="141"/>
      <c r="AD6" s="140"/>
      <c r="AE6" s="141"/>
    </row>
    <row r="7" spans="1:31" s="5" customFormat="1" ht="50.1" customHeight="1">
      <c r="A7" s="181" t="s">
        <v>96</v>
      </c>
      <c r="B7" s="183" t="s">
        <v>215</v>
      </c>
      <c r="C7" s="52" t="s">
        <v>279</v>
      </c>
      <c r="D7" s="52" t="s">
        <v>118</v>
      </c>
      <c r="E7" s="53">
        <v>1.6</v>
      </c>
      <c r="F7" s="53">
        <v>300</v>
      </c>
      <c r="G7" s="53">
        <f>E7*F7</f>
        <v>480</v>
      </c>
      <c r="H7" s="183" t="s">
        <v>247</v>
      </c>
      <c r="I7" s="28" t="s">
        <v>30</v>
      </c>
      <c r="J7" s="28" t="s">
        <v>31</v>
      </c>
      <c r="K7" s="30"/>
      <c r="L7" s="30"/>
      <c r="M7" s="30"/>
      <c r="N7" s="183" t="s">
        <v>275</v>
      </c>
      <c r="O7" s="28" t="s">
        <v>30</v>
      </c>
      <c r="P7" s="28" t="s">
        <v>31</v>
      </c>
      <c r="Q7" s="30"/>
      <c r="R7" s="30"/>
      <c r="S7" s="30"/>
      <c r="T7" s="183" t="s">
        <v>212</v>
      </c>
      <c r="U7" s="52" t="s">
        <v>182</v>
      </c>
      <c r="V7" s="52" t="s">
        <v>233</v>
      </c>
      <c r="W7" s="53">
        <v>0.3</v>
      </c>
      <c r="X7" s="53">
        <v>88</v>
      </c>
      <c r="Y7" s="53">
        <f>X7*W7</f>
        <v>26.4</v>
      </c>
      <c r="Z7" s="183" t="s">
        <v>277</v>
      </c>
      <c r="AA7" s="28" t="s">
        <v>163</v>
      </c>
      <c r="AB7" s="28" t="s">
        <v>31</v>
      </c>
      <c r="AC7" s="30"/>
      <c r="AD7" s="30"/>
      <c r="AE7" s="30"/>
    </row>
    <row r="8" spans="1:31" s="5" customFormat="1" ht="50.1" customHeight="1">
      <c r="A8" s="182"/>
      <c r="B8" s="184"/>
      <c r="C8" s="28"/>
      <c r="D8" s="28"/>
      <c r="E8" s="30"/>
      <c r="F8" s="30"/>
      <c r="G8" s="30"/>
      <c r="H8" s="184"/>
      <c r="I8" s="28" t="s">
        <v>130</v>
      </c>
      <c r="J8" s="28" t="s">
        <v>66</v>
      </c>
      <c r="K8" s="30"/>
      <c r="L8" s="30"/>
      <c r="M8" s="30"/>
      <c r="N8" s="184"/>
      <c r="O8" s="28" t="s">
        <v>249</v>
      </c>
      <c r="P8" s="28" t="s">
        <v>129</v>
      </c>
      <c r="Q8" s="30"/>
      <c r="R8" s="30"/>
      <c r="S8" s="30"/>
      <c r="T8" s="184"/>
      <c r="U8" s="52" t="s">
        <v>121</v>
      </c>
      <c r="V8" s="52" t="s">
        <v>118</v>
      </c>
      <c r="W8" s="54" t="s">
        <v>164</v>
      </c>
      <c r="X8" s="53"/>
      <c r="Y8" s="53"/>
      <c r="Z8" s="184"/>
      <c r="AA8" s="28" t="s">
        <v>34</v>
      </c>
      <c r="AB8" s="28" t="s">
        <v>35</v>
      </c>
      <c r="AC8" s="30"/>
      <c r="AD8" s="30"/>
      <c r="AE8" s="30"/>
    </row>
    <row r="9" spans="1:31" s="5" customFormat="1" ht="50.1" customHeight="1">
      <c r="A9" s="182"/>
      <c r="B9" s="184"/>
      <c r="C9" s="28"/>
      <c r="D9" s="28"/>
      <c r="E9" s="30"/>
      <c r="F9" s="30"/>
      <c r="G9" s="30"/>
      <c r="H9" s="184"/>
      <c r="I9" s="28" t="s">
        <v>193</v>
      </c>
      <c r="J9" s="28" t="s">
        <v>194</v>
      </c>
      <c r="K9" s="30"/>
      <c r="L9" s="30"/>
      <c r="M9" s="30"/>
      <c r="N9" s="184"/>
      <c r="O9" s="28" t="s">
        <v>75</v>
      </c>
      <c r="P9" s="28" t="s">
        <v>138</v>
      </c>
      <c r="Q9" s="30"/>
      <c r="R9" s="30"/>
      <c r="S9" s="30"/>
      <c r="T9" s="184"/>
      <c r="U9" s="28" t="s">
        <v>30</v>
      </c>
      <c r="V9" s="28" t="s">
        <v>31</v>
      </c>
      <c r="W9" s="30"/>
      <c r="X9" s="30"/>
      <c r="Y9" s="30"/>
      <c r="Z9" s="184"/>
      <c r="AA9" s="52" t="s">
        <v>201</v>
      </c>
      <c r="AB9" s="52" t="s">
        <v>202</v>
      </c>
      <c r="AC9" s="53">
        <v>0.2</v>
      </c>
      <c r="AD9" s="53">
        <v>135</v>
      </c>
      <c r="AE9" s="53">
        <f>AD9*AC9</f>
        <v>27</v>
      </c>
    </row>
    <row r="10" spans="1:31" s="5" customFormat="1" ht="50.1" customHeight="1">
      <c r="A10" s="182"/>
      <c r="B10" s="184"/>
      <c r="C10" s="28"/>
      <c r="D10" s="28"/>
      <c r="E10" s="30"/>
      <c r="F10" s="30"/>
      <c r="G10" s="30"/>
      <c r="H10" s="184"/>
      <c r="I10" s="28" t="s">
        <v>180</v>
      </c>
      <c r="J10" s="28" t="s">
        <v>174</v>
      </c>
      <c r="K10" s="30"/>
      <c r="L10" s="30"/>
      <c r="M10" s="30"/>
      <c r="N10" s="184"/>
      <c r="O10" s="52" t="s">
        <v>122</v>
      </c>
      <c r="P10" s="52" t="s">
        <v>57</v>
      </c>
      <c r="Q10" s="53">
        <v>1.2</v>
      </c>
      <c r="R10" s="53">
        <v>92</v>
      </c>
      <c r="S10" s="53">
        <f>Q10*R10</f>
        <v>110.39999999999999</v>
      </c>
      <c r="T10" s="184"/>
      <c r="U10" s="28" t="s">
        <v>224</v>
      </c>
      <c r="V10" s="28" t="s">
        <v>67</v>
      </c>
      <c r="W10" s="30"/>
      <c r="X10" s="30"/>
      <c r="Y10" s="30"/>
      <c r="Z10" s="184"/>
      <c r="AA10" s="52" t="s">
        <v>58</v>
      </c>
      <c r="AB10" s="52" t="s">
        <v>57</v>
      </c>
      <c r="AC10" s="53">
        <v>1</v>
      </c>
      <c r="AD10" s="53">
        <v>86</v>
      </c>
      <c r="AE10" s="53">
        <f>AD10*AC10</f>
        <v>86</v>
      </c>
    </row>
    <row r="11" spans="1:31" s="5" customFormat="1" ht="50.1" customHeight="1">
      <c r="A11" s="182"/>
      <c r="B11" s="184"/>
      <c r="C11" s="28"/>
      <c r="D11" s="28"/>
      <c r="E11" s="30"/>
      <c r="F11" s="30"/>
      <c r="G11" s="30"/>
      <c r="H11" s="184"/>
      <c r="I11" s="52" t="s">
        <v>117</v>
      </c>
      <c r="J11" s="52" t="s">
        <v>47</v>
      </c>
      <c r="K11" s="53">
        <v>0.1</v>
      </c>
      <c r="L11" s="53">
        <v>100</v>
      </c>
      <c r="M11" s="53">
        <f>L11*K11</f>
        <v>10</v>
      </c>
      <c r="N11" s="184"/>
      <c r="O11" s="28"/>
      <c r="P11" s="28"/>
      <c r="Q11" s="30"/>
      <c r="R11" s="30"/>
      <c r="S11" s="30"/>
      <c r="T11" s="184"/>
      <c r="U11" s="28" t="s">
        <v>75</v>
      </c>
      <c r="V11" s="28" t="s">
        <v>138</v>
      </c>
      <c r="W11" s="30"/>
      <c r="X11" s="30"/>
      <c r="Y11" s="30"/>
      <c r="Z11" s="184"/>
      <c r="AA11" s="28"/>
      <c r="AB11" s="28"/>
      <c r="AC11" s="30"/>
      <c r="AD11" s="30"/>
      <c r="AE11" s="30"/>
    </row>
    <row r="12" spans="1:31" s="5" customFormat="1" ht="50.1" customHeight="1">
      <c r="A12" s="182"/>
      <c r="B12" s="184"/>
      <c r="C12" s="28"/>
      <c r="D12" s="28"/>
      <c r="E12" s="30"/>
      <c r="F12" s="30"/>
      <c r="G12" s="30"/>
      <c r="H12" s="184"/>
      <c r="I12" s="28" t="s">
        <v>266</v>
      </c>
      <c r="J12" s="28" t="s">
        <v>137</v>
      </c>
      <c r="K12" s="30"/>
      <c r="L12" s="30"/>
      <c r="M12" s="30"/>
      <c r="N12" s="184"/>
      <c r="O12" s="28"/>
      <c r="P12" s="28"/>
      <c r="Q12" s="30"/>
      <c r="R12" s="30"/>
      <c r="S12" s="30"/>
      <c r="T12" s="184"/>
      <c r="U12" s="28" t="s">
        <v>204</v>
      </c>
      <c r="V12" s="28" t="s">
        <v>77</v>
      </c>
      <c r="W12" s="30"/>
      <c r="X12" s="30"/>
      <c r="Y12" s="30"/>
      <c r="Z12" s="184"/>
      <c r="AA12" s="28"/>
      <c r="AB12" s="28"/>
      <c r="AC12" s="30"/>
      <c r="AD12" s="30"/>
      <c r="AE12" s="30"/>
    </row>
    <row r="13" spans="1:31" s="5" customFormat="1" ht="50.1" customHeight="1">
      <c r="A13" s="182"/>
      <c r="B13" s="184"/>
      <c r="C13" s="28"/>
      <c r="D13" s="28"/>
      <c r="E13" s="30"/>
      <c r="F13" s="30"/>
      <c r="G13" s="30"/>
      <c r="H13" s="184"/>
      <c r="I13" s="28" t="s">
        <v>106</v>
      </c>
      <c r="J13" s="28" t="s">
        <v>253</v>
      </c>
      <c r="K13" s="30"/>
      <c r="L13" s="30"/>
      <c r="M13" s="30"/>
      <c r="N13" s="184"/>
      <c r="O13" s="28"/>
      <c r="P13" s="28"/>
      <c r="Q13" s="30"/>
      <c r="R13" s="30"/>
      <c r="S13" s="30"/>
      <c r="T13" s="184"/>
      <c r="U13" s="28" t="s">
        <v>45</v>
      </c>
      <c r="V13" s="28" t="s">
        <v>191</v>
      </c>
      <c r="W13" s="30"/>
      <c r="X13" s="30"/>
      <c r="Y13" s="30"/>
      <c r="Z13" s="184"/>
      <c r="AA13" s="28"/>
      <c r="AB13" s="28"/>
      <c r="AC13" s="30"/>
      <c r="AD13" s="30"/>
      <c r="AE13" s="30"/>
    </row>
    <row r="14" spans="1:31" s="5" customFormat="1" ht="50.1" customHeight="1">
      <c r="A14" s="182"/>
      <c r="B14" s="184"/>
      <c r="C14" s="28"/>
      <c r="D14" s="28"/>
      <c r="E14" s="30"/>
      <c r="F14" s="30"/>
      <c r="G14" s="30"/>
      <c r="H14" s="184"/>
      <c r="I14" s="28"/>
      <c r="J14" s="28"/>
      <c r="K14" s="30"/>
      <c r="L14" s="30"/>
      <c r="M14" s="30"/>
      <c r="N14" s="184"/>
      <c r="O14" s="28"/>
      <c r="P14" s="28"/>
      <c r="Q14" s="30"/>
      <c r="R14" s="30"/>
      <c r="S14" s="30"/>
      <c r="T14" s="184"/>
      <c r="U14" s="28"/>
      <c r="V14" s="28"/>
      <c r="W14" s="30"/>
      <c r="X14" s="30"/>
      <c r="Y14" s="30"/>
      <c r="Z14" s="184"/>
      <c r="AA14" s="28"/>
      <c r="AB14" s="28"/>
      <c r="AC14" s="30"/>
      <c r="AD14" s="30"/>
      <c r="AE14" s="30"/>
    </row>
    <row r="15" spans="1:31" s="5" customFormat="1" ht="50.1" customHeight="1">
      <c r="A15" s="182"/>
      <c r="B15" s="184"/>
      <c r="C15" s="28"/>
      <c r="D15" s="28"/>
      <c r="E15" s="30"/>
      <c r="F15" s="30"/>
      <c r="G15" s="30"/>
      <c r="H15" s="184"/>
      <c r="I15" s="28"/>
      <c r="J15" s="28"/>
      <c r="K15" s="30"/>
      <c r="L15" s="30"/>
      <c r="M15" s="30"/>
      <c r="N15" s="184"/>
      <c r="O15" s="28"/>
      <c r="P15" s="28"/>
      <c r="Q15" s="30"/>
      <c r="R15" s="30"/>
      <c r="S15" s="30"/>
      <c r="T15" s="184"/>
      <c r="U15" s="28"/>
      <c r="V15" s="28"/>
      <c r="W15" s="30"/>
      <c r="X15" s="30"/>
      <c r="Y15" s="30"/>
      <c r="Z15" s="184"/>
      <c r="AA15" s="28"/>
      <c r="AB15" s="28"/>
      <c r="AC15" s="30"/>
      <c r="AD15" s="30"/>
      <c r="AE15" s="30"/>
    </row>
    <row r="16" spans="1:31" s="5" customFormat="1" ht="50.1" customHeight="1">
      <c r="A16" s="182"/>
      <c r="B16" s="184"/>
      <c r="C16" s="28"/>
      <c r="D16" s="28"/>
      <c r="E16" s="30"/>
      <c r="F16" s="30"/>
      <c r="G16" s="30"/>
      <c r="H16" s="184"/>
      <c r="I16" s="28"/>
      <c r="J16" s="28"/>
      <c r="K16" s="30"/>
      <c r="L16" s="30"/>
      <c r="M16" s="30"/>
      <c r="N16" s="184"/>
      <c r="O16" s="28"/>
      <c r="P16" s="28"/>
      <c r="Q16" s="30"/>
      <c r="R16" s="30"/>
      <c r="S16" s="30"/>
      <c r="T16" s="184"/>
      <c r="U16" s="28"/>
      <c r="V16" s="28"/>
      <c r="W16" s="30"/>
      <c r="X16" s="30"/>
      <c r="Y16" s="30"/>
      <c r="Z16" s="184"/>
      <c r="AA16" s="28"/>
      <c r="AB16" s="28"/>
      <c r="AC16" s="30"/>
      <c r="AD16" s="30"/>
      <c r="AE16" s="30"/>
    </row>
    <row r="17" spans="1:34" s="5" customFormat="1" ht="50.1" customHeight="1">
      <c r="A17" s="181" t="s">
        <v>97</v>
      </c>
      <c r="B17" s="187" t="s">
        <v>226</v>
      </c>
      <c r="C17" s="59" t="s">
        <v>150</v>
      </c>
      <c r="D17" s="59" t="s">
        <v>129</v>
      </c>
      <c r="E17" s="60"/>
      <c r="F17" s="4"/>
      <c r="G17" s="4"/>
      <c r="H17" s="187" t="s">
        <v>274</v>
      </c>
      <c r="I17" s="59" t="s">
        <v>30</v>
      </c>
      <c r="J17" s="59" t="s">
        <v>31</v>
      </c>
      <c r="K17" s="60"/>
      <c r="L17" s="60"/>
      <c r="M17" s="60"/>
      <c r="N17" s="183" t="s">
        <v>254</v>
      </c>
      <c r="O17" s="28" t="s">
        <v>30</v>
      </c>
      <c r="P17" s="28" t="s">
        <v>31</v>
      </c>
      <c r="Q17" s="30"/>
      <c r="R17" s="30"/>
      <c r="S17" s="30"/>
      <c r="T17" s="183" t="s">
        <v>236</v>
      </c>
      <c r="U17" s="52" t="s">
        <v>241</v>
      </c>
      <c r="V17" s="52" t="s">
        <v>237</v>
      </c>
      <c r="W17" s="53">
        <v>1.5</v>
      </c>
      <c r="X17" s="53">
        <v>93</v>
      </c>
      <c r="Y17" s="53">
        <f>X17*W17</f>
        <v>139.5</v>
      </c>
      <c r="Z17" s="183" t="s">
        <v>218</v>
      </c>
      <c r="AA17" s="28" t="s">
        <v>30</v>
      </c>
      <c r="AB17" s="28" t="s">
        <v>31</v>
      </c>
      <c r="AC17" s="30"/>
      <c r="AD17" s="30"/>
      <c r="AE17" s="30"/>
    </row>
    <row r="18" spans="1:34" s="5" customFormat="1" ht="50.1" customHeight="1">
      <c r="A18" s="182"/>
      <c r="B18" s="188"/>
      <c r="C18" s="61" t="s">
        <v>147</v>
      </c>
      <c r="D18" s="61" t="s">
        <v>152</v>
      </c>
      <c r="E18" s="62">
        <v>0.3</v>
      </c>
      <c r="F18" s="22">
        <v>92</v>
      </c>
      <c r="G18" s="65">
        <f>F18*E18</f>
        <v>27.599999999999998</v>
      </c>
      <c r="H18" s="188"/>
      <c r="I18" s="61" t="s">
        <v>160</v>
      </c>
      <c r="J18" s="61" t="s">
        <v>184</v>
      </c>
      <c r="K18" s="62">
        <v>0.3</v>
      </c>
      <c r="L18" s="62">
        <v>115</v>
      </c>
      <c r="M18" s="62">
        <f>L18*K18</f>
        <v>34.5</v>
      </c>
      <c r="N18" s="184"/>
      <c r="O18" s="28" t="s">
        <v>82</v>
      </c>
      <c r="P18" s="28" t="s">
        <v>174</v>
      </c>
      <c r="Q18" s="30"/>
      <c r="R18" s="30"/>
      <c r="S18" s="30"/>
      <c r="T18" s="184"/>
      <c r="U18" s="28"/>
      <c r="V18" s="28"/>
      <c r="W18" s="30"/>
      <c r="X18" s="30"/>
      <c r="Y18" s="30"/>
      <c r="Z18" s="184"/>
      <c r="AA18" s="28" t="s">
        <v>82</v>
      </c>
      <c r="AB18" s="28" t="s">
        <v>174</v>
      </c>
      <c r="AC18" s="30"/>
      <c r="AD18" s="30"/>
      <c r="AE18" s="30"/>
    </row>
    <row r="19" spans="1:34" s="5" customFormat="1" ht="50.1" customHeight="1">
      <c r="A19" s="182"/>
      <c r="B19" s="188"/>
      <c r="C19" s="61" t="s">
        <v>185</v>
      </c>
      <c r="D19" s="61" t="s">
        <v>127</v>
      </c>
      <c r="E19" s="62"/>
      <c r="F19" s="4"/>
      <c r="G19" s="4"/>
      <c r="H19" s="188"/>
      <c r="I19" s="59" t="s">
        <v>100</v>
      </c>
      <c r="J19" s="59" t="s">
        <v>81</v>
      </c>
      <c r="K19" s="60"/>
      <c r="L19" s="60"/>
      <c r="M19" s="60"/>
      <c r="N19" s="184"/>
      <c r="O19" s="52" t="s">
        <v>112</v>
      </c>
      <c r="P19" s="52" t="s">
        <v>113</v>
      </c>
      <c r="Q19" s="53">
        <v>0.2</v>
      </c>
      <c r="R19" s="53">
        <v>60</v>
      </c>
      <c r="S19" s="51">
        <f>Q19*R19</f>
        <v>12</v>
      </c>
      <c r="T19" s="184"/>
      <c r="U19" s="28"/>
      <c r="V19" s="28"/>
      <c r="W19" s="30"/>
      <c r="X19" s="30"/>
      <c r="Y19" s="30"/>
      <c r="Z19" s="184"/>
      <c r="AA19" s="28" t="s">
        <v>280</v>
      </c>
      <c r="AB19" s="28" t="s">
        <v>138</v>
      </c>
      <c r="AC19" s="30"/>
      <c r="AD19" s="30"/>
      <c r="AE19" s="30"/>
    </row>
    <row r="20" spans="1:34" s="5" customFormat="1" ht="50.1" customHeight="1">
      <c r="A20" s="182"/>
      <c r="B20" s="188"/>
      <c r="C20" s="59" t="s">
        <v>101</v>
      </c>
      <c r="D20" s="59" t="s">
        <v>138</v>
      </c>
      <c r="E20" s="60"/>
      <c r="F20" s="4"/>
      <c r="G20" s="4"/>
      <c r="H20" s="188"/>
      <c r="I20" s="59"/>
      <c r="J20" s="59"/>
      <c r="K20" s="60"/>
      <c r="L20" s="60"/>
      <c r="M20" s="60"/>
      <c r="N20" s="184"/>
      <c r="O20" s="28" t="s">
        <v>256</v>
      </c>
      <c r="P20" s="28" t="s">
        <v>77</v>
      </c>
      <c r="Q20" s="30"/>
      <c r="R20" s="30"/>
      <c r="S20" s="30"/>
      <c r="T20" s="184"/>
      <c r="U20" s="28"/>
      <c r="V20" s="28"/>
      <c r="W20" s="30"/>
      <c r="X20" s="30"/>
      <c r="Y20" s="30"/>
      <c r="Z20" s="184"/>
      <c r="AA20" s="28"/>
      <c r="AB20" s="28"/>
      <c r="AC20" s="30"/>
      <c r="AD20" s="30"/>
      <c r="AE20" s="30"/>
    </row>
    <row r="21" spans="1:34" s="5" customFormat="1" ht="50.1" customHeight="1">
      <c r="A21" s="182"/>
      <c r="B21" s="188"/>
      <c r="C21" s="59"/>
      <c r="D21" s="59"/>
      <c r="E21" s="60"/>
      <c r="F21" s="4"/>
      <c r="G21" s="4"/>
      <c r="H21" s="188"/>
      <c r="I21" s="59"/>
      <c r="J21" s="59"/>
      <c r="K21" s="60"/>
      <c r="L21" s="60"/>
      <c r="M21" s="60"/>
      <c r="N21" s="184"/>
      <c r="O21" s="28" t="s">
        <v>267</v>
      </c>
      <c r="P21" s="28" t="s">
        <v>129</v>
      </c>
      <c r="Q21" s="30"/>
      <c r="R21" s="30"/>
      <c r="S21" s="30"/>
      <c r="T21" s="184"/>
      <c r="U21" s="28"/>
      <c r="V21" s="28"/>
      <c r="W21" s="30"/>
      <c r="X21" s="30"/>
      <c r="Y21" s="30"/>
      <c r="Z21" s="184"/>
      <c r="AA21" s="28"/>
      <c r="AB21" s="28"/>
      <c r="AC21" s="30"/>
      <c r="AD21" s="30"/>
      <c r="AE21" s="30"/>
    </row>
    <row r="22" spans="1:34" s="5" customFormat="1" ht="50.1" customHeight="1">
      <c r="A22" s="182"/>
      <c r="B22" s="188"/>
      <c r="C22" s="59"/>
      <c r="D22" s="59"/>
      <c r="E22" s="60"/>
      <c r="F22" s="4"/>
      <c r="G22" s="4"/>
      <c r="H22" s="188"/>
      <c r="I22" s="59"/>
      <c r="J22" s="59"/>
      <c r="K22" s="60"/>
      <c r="L22" s="60"/>
      <c r="M22" s="60"/>
      <c r="N22" s="184"/>
      <c r="O22" s="28" t="s">
        <v>258</v>
      </c>
      <c r="P22" s="28" t="s">
        <v>50</v>
      </c>
      <c r="Q22" s="30"/>
      <c r="R22" s="30"/>
      <c r="S22" s="30"/>
      <c r="T22" s="184"/>
      <c r="U22" s="28"/>
      <c r="V22" s="28"/>
      <c r="W22" s="30"/>
      <c r="X22" s="30"/>
      <c r="Y22" s="30"/>
      <c r="Z22" s="184"/>
      <c r="AA22" s="28"/>
      <c r="AB22" s="28"/>
      <c r="AC22" s="30"/>
      <c r="AD22" s="30"/>
      <c r="AE22" s="30"/>
    </row>
    <row r="23" spans="1:34" s="5" customFormat="1" ht="50.1" customHeight="1">
      <c r="A23" s="182"/>
      <c r="B23" s="4"/>
      <c r="C23" s="4"/>
      <c r="D23" s="4"/>
      <c r="E23" s="4"/>
      <c r="F23" s="4"/>
      <c r="G23" s="4"/>
      <c r="H23" s="188"/>
      <c r="I23" s="59"/>
      <c r="J23" s="59"/>
      <c r="K23" s="60"/>
      <c r="L23" s="60"/>
      <c r="M23" s="60"/>
      <c r="N23" s="184"/>
      <c r="O23" s="28"/>
      <c r="P23" s="28"/>
      <c r="Q23" s="30"/>
      <c r="R23" s="30"/>
      <c r="S23" s="30"/>
      <c r="T23" s="184"/>
      <c r="U23" s="28"/>
      <c r="V23" s="28"/>
      <c r="W23" s="30"/>
      <c r="X23" s="30"/>
      <c r="Y23" s="30"/>
      <c r="Z23" s="184"/>
      <c r="AA23" s="28"/>
      <c r="AB23" s="28"/>
      <c r="AC23" s="30"/>
      <c r="AD23" s="30"/>
      <c r="AE23" s="30"/>
    </row>
    <row r="24" spans="1:34" s="5" customFormat="1" ht="50.1" customHeight="1">
      <c r="A24" s="181" t="s">
        <v>98</v>
      </c>
      <c r="B24" s="185" t="s">
        <v>3</v>
      </c>
      <c r="C24" s="28" t="s">
        <v>46</v>
      </c>
      <c r="D24" s="28" t="s">
        <v>47</v>
      </c>
      <c r="E24" s="30"/>
      <c r="F24" s="30"/>
      <c r="G24" s="30"/>
      <c r="H24" s="185" t="s">
        <v>1</v>
      </c>
      <c r="I24" s="28" t="s">
        <v>46</v>
      </c>
      <c r="J24" s="28" t="s">
        <v>47</v>
      </c>
      <c r="K24" s="30"/>
      <c r="L24" s="30"/>
      <c r="M24" s="30"/>
      <c r="N24" s="185" t="s">
        <v>1</v>
      </c>
      <c r="O24" s="28" t="s">
        <v>46</v>
      </c>
      <c r="P24" s="28" t="s">
        <v>47</v>
      </c>
      <c r="Q24" s="30"/>
      <c r="R24" s="30"/>
      <c r="S24" s="30"/>
      <c r="T24" s="183"/>
      <c r="U24" s="28"/>
      <c r="V24" s="28"/>
      <c r="W24" s="30"/>
      <c r="X24" s="30"/>
      <c r="Y24" s="30"/>
      <c r="Z24" s="185" t="s">
        <v>1</v>
      </c>
      <c r="AA24" s="28" t="s">
        <v>46</v>
      </c>
      <c r="AB24" s="28" t="s">
        <v>47</v>
      </c>
      <c r="AC24" s="30"/>
      <c r="AD24" s="30"/>
      <c r="AE24" s="30"/>
    </row>
    <row r="25" spans="1:34" s="5" customFormat="1" ht="50.1" customHeight="1">
      <c r="A25" s="182"/>
      <c r="B25" s="186"/>
      <c r="C25" s="28" t="s">
        <v>282</v>
      </c>
      <c r="D25" s="28" t="s">
        <v>195</v>
      </c>
      <c r="E25" s="30"/>
      <c r="F25" s="30"/>
      <c r="G25" s="30"/>
      <c r="H25" s="186"/>
      <c r="I25" s="6" t="s">
        <v>269</v>
      </c>
      <c r="J25" s="6" t="s">
        <v>56</v>
      </c>
      <c r="K25" s="66"/>
      <c r="L25" s="55"/>
      <c r="M25" s="55"/>
      <c r="N25" s="186"/>
      <c r="O25" s="6" t="s">
        <v>165</v>
      </c>
      <c r="P25" s="6" t="s">
        <v>108</v>
      </c>
      <c r="Q25" s="66"/>
      <c r="R25" s="56"/>
      <c r="S25" s="56"/>
      <c r="T25" s="184"/>
      <c r="U25" s="28"/>
      <c r="V25" s="28"/>
      <c r="W25" s="30"/>
      <c r="X25" s="30"/>
      <c r="Y25" s="30"/>
      <c r="Z25" s="186"/>
      <c r="AA25" s="6" t="s">
        <v>156</v>
      </c>
      <c r="AB25" s="6" t="s">
        <v>56</v>
      </c>
      <c r="AC25" s="66"/>
      <c r="AD25" s="55"/>
      <c r="AE25" s="55"/>
    </row>
    <row r="26" spans="1:34" s="5" customFormat="1" ht="50.1" customHeight="1">
      <c r="A26" s="181" t="s">
        <v>99</v>
      </c>
      <c r="B26" s="183" t="s">
        <v>273</v>
      </c>
      <c r="C26" s="28" t="s">
        <v>62</v>
      </c>
      <c r="D26" s="28" t="s">
        <v>47</v>
      </c>
      <c r="E26" s="30"/>
      <c r="F26" s="30"/>
      <c r="G26" s="30"/>
      <c r="H26" s="183" t="s">
        <v>168</v>
      </c>
      <c r="I26" s="28" t="s">
        <v>179</v>
      </c>
      <c r="J26" s="28" t="s">
        <v>138</v>
      </c>
      <c r="K26" s="30"/>
      <c r="L26" s="30"/>
      <c r="M26" s="30"/>
      <c r="N26" s="183" t="s">
        <v>217</v>
      </c>
      <c r="O26" s="28" t="s">
        <v>140</v>
      </c>
      <c r="P26" s="28" t="s">
        <v>141</v>
      </c>
      <c r="Q26" s="30"/>
      <c r="R26" s="30"/>
      <c r="S26" s="30"/>
      <c r="T26" s="183" t="s">
        <v>214</v>
      </c>
      <c r="U26" s="52" t="s">
        <v>276</v>
      </c>
      <c r="V26" s="52" t="s">
        <v>118</v>
      </c>
      <c r="W26" s="57">
        <v>1</v>
      </c>
      <c r="X26" s="53">
        <v>150</v>
      </c>
      <c r="Y26" s="53">
        <f>X26*W26</f>
        <v>150</v>
      </c>
      <c r="Z26" s="183" t="s">
        <v>211</v>
      </c>
      <c r="AA26" s="28" t="s">
        <v>49</v>
      </c>
      <c r="AB26" s="28" t="s">
        <v>129</v>
      </c>
      <c r="AC26" s="30"/>
      <c r="AD26" s="30"/>
      <c r="AE26" s="30"/>
    </row>
    <row r="27" spans="1:34" s="5" customFormat="1" ht="50.1" customHeight="1">
      <c r="A27" s="182"/>
      <c r="B27" s="184"/>
      <c r="C27" s="52" t="s">
        <v>126</v>
      </c>
      <c r="D27" s="52" t="s">
        <v>118</v>
      </c>
      <c r="E27" s="57">
        <v>1</v>
      </c>
      <c r="F27" s="53">
        <v>130</v>
      </c>
      <c r="G27" s="53">
        <f>F27*E27</f>
        <v>130</v>
      </c>
      <c r="H27" s="184"/>
      <c r="I27" s="28"/>
      <c r="J27" s="28"/>
      <c r="K27" s="30"/>
      <c r="L27" s="30"/>
      <c r="M27" s="30"/>
      <c r="N27" s="184"/>
      <c r="O27" s="28"/>
      <c r="P27" s="28"/>
      <c r="Q27" s="30"/>
      <c r="R27" s="30"/>
      <c r="S27" s="30"/>
      <c r="T27" s="184"/>
      <c r="U27" s="28" t="s">
        <v>140</v>
      </c>
      <c r="V27" s="28" t="s">
        <v>141</v>
      </c>
      <c r="W27" s="30"/>
      <c r="X27" s="30"/>
      <c r="Y27" s="30"/>
      <c r="Z27" s="184"/>
      <c r="AA27" s="28" t="s">
        <v>148</v>
      </c>
      <c r="AB27" s="28" t="s">
        <v>52</v>
      </c>
      <c r="AC27" s="30"/>
      <c r="AD27" s="30"/>
      <c r="AE27" s="30"/>
    </row>
    <row r="28" spans="1:34" s="5" customFormat="1" ht="50.1" customHeight="1">
      <c r="A28" s="182"/>
      <c r="B28" s="184"/>
      <c r="C28" s="28" t="s">
        <v>264</v>
      </c>
      <c r="D28" s="28" t="s">
        <v>40</v>
      </c>
      <c r="E28" s="30"/>
      <c r="F28" s="30"/>
      <c r="G28" s="30"/>
      <c r="H28" s="184"/>
      <c r="I28" s="28"/>
      <c r="J28" s="28"/>
      <c r="K28" s="30"/>
      <c r="L28" s="30"/>
      <c r="M28" s="30"/>
      <c r="N28" s="184"/>
      <c r="O28" s="28"/>
      <c r="P28" s="28"/>
      <c r="Q28" s="30"/>
      <c r="R28" s="30"/>
      <c r="S28" s="30"/>
      <c r="T28" s="184"/>
      <c r="U28" s="28" t="s">
        <v>239</v>
      </c>
      <c r="V28" s="28" t="s">
        <v>228</v>
      </c>
      <c r="W28" s="30"/>
      <c r="X28" s="30"/>
      <c r="Y28" s="30"/>
      <c r="Z28" s="184"/>
      <c r="AA28" s="28" t="s">
        <v>235</v>
      </c>
      <c r="AB28" s="28" t="s">
        <v>52</v>
      </c>
      <c r="AC28" s="30"/>
      <c r="AD28" s="30"/>
      <c r="AE28" s="30"/>
    </row>
    <row r="29" spans="1:34" s="5" customFormat="1" ht="50.1" customHeight="1">
      <c r="A29" s="182"/>
      <c r="B29" s="184"/>
      <c r="C29" s="28" t="s">
        <v>262</v>
      </c>
      <c r="D29" s="28" t="s">
        <v>138</v>
      </c>
      <c r="E29" s="30"/>
      <c r="F29" s="30"/>
      <c r="G29" s="30"/>
      <c r="H29" s="184"/>
      <c r="I29" s="28"/>
      <c r="J29" s="28"/>
      <c r="K29" s="30"/>
      <c r="L29" s="30"/>
      <c r="M29" s="30"/>
      <c r="N29" s="184"/>
      <c r="O29" s="28"/>
      <c r="P29" s="28"/>
      <c r="Q29" s="30"/>
      <c r="R29" s="30"/>
      <c r="S29" s="30"/>
      <c r="T29" s="184"/>
      <c r="U29" s="28" t="s">
        <v>38</v>
      </c>
      <c r="V29" s="28" t="s">
        <v>138</v>
      </c>
      <c r="W29" s="30"/>
      <c r="X29" s="30"/>
      <c r="Y29" s="30"/>
      <c r="Z29" s="184"/>
      <c r="AA29" s="28"/>
      <c r="AB29" s="28"/>
      <c r="AC29" s="30"/>
      <c r="AD29" s="30"/>
      <c r="AE29" s="30"/>
    </row>
    <row r="30" spans="1:34" s="7" customFormat="1" ht="45" customHeight="1">
      <c r="A30" s="182"/>
      <c r="B30" s="184"/>
      <c r="C30" s="28"/>
      <c r="D30" s="28"/>
      <c r="E30" s="30"/>
      <c r="F30" s="30"/>
      <c r="G30" s="30"/>
      <c r="H30" s="184"/>
      <c r="I30" s="28"/>
      <c r="J30" s="28"/>
      <c r="K30" s="30"/>
      <c r="L30" s="30"/>
      <c r="M30" s="30"/>
      <c r="N30" s="184"/>
      <c r="O30" s="28"/>
      <c r="P30" s="28"/>
      <c r="Q30" s="30"/>
      <c r="R30" s="30"/>
      <c r="S30" s="30"/>
      <c r="T30" s="184"/>
      <c r="U30" s="28"/>
      <c r="V30" s="28"/>
      <c r="W30" s="30"/>
      <c r="X30" s="30"/>
      <c r="Y30" s="30"/>
      <c r="Z30" s="184"/>
      <c r="AA30" s="28"/>
      <c r="AB30" s="28"/>
      <c r="AC30" s="30"/>
      <c r="AD30" s="30"/>
      <c r="AE30" s="30"/>
    </row>
    <row r="31" spans="1:34" s="9" customFormat="1" ht="43.35" customHeight="1">
      <c r="A31" s="71" t="s">
        <v>2</v>
      </c>
      <c r="B31" s="72"/>
      <c r="C31" s="28"/>
      <c r="D31" s="28"/>
      <c r="E31" s="30"/>
      <c r="F31" s="30"/>
      <c r="G31" s="30"/>
      <c r="H31" s="72" t="s">
        <v>16</v>
      </c>
      <c r="I31" s="28" t="s">
        <v>16</v>
      </c>
      <c r="J31" s="28"/>
      <c r="K31" s="29"/>
      <c r="L31" s="30"/>
      <c r="M31" s="30">
        <f>K31*L31</f>
        <v>0</v>
      </c>
      <c r="N31" s="72"/>
      <c r="O31" s="28"/>
      <c r="P31" s="28"/>
      <c r="Q31" s="30"/>
      <c r="R31" s="30"/>
      <c r="S31" s="30"/>
      <c r="T31" s="72" t="s">
        <v>16</v>
      </c>
      <c r="U31" s="28" t="s">
        <v>16</v>
      </c>
      <c r="V31" s="28"/>
      <c r="W31" s="29"/>
      <c r="X31" s="30"/>
      <c r="Y31" s="30"/>
      <c r="Z31" s="72"/>
      <c r="AA31" s="28"/>
      <c r="AB31" s="28"/>
      <c r="AC31" s="30"/>
      <c r="AD31" s="30"/>
      <c r="AE31" s="30"/>
      <c r="AF31" s="154"/>
      <c r="AG31" s="115"/>
      <c r="AH31" s="115"/>
    </row>
    <row r="32" spans="1:34" s="9" customFormat="1" ht="43.35" customHeight="1">
      <c r="A32" s="125" t="s">
        <v>17</v>
      </c>
      <c r="B32" s="126"/>
      <c r="C32" s="127">
        <f>SUM(G5:G31)</f>
        <v>637.6</v>
      </c>
      <c r="D32" s="128"/>
      <c r="E32" s="128"/>
      <c r="F32" s="128"/>
      <c r="G32" s="129"/>
      <c r="H32" s="8"/>
      <c r="I32" s="127">
        <f>SUM(M5:M31)</f>
        <v>44.5</v>
      </c>
      <c r="J32" s="128"/>
      <c r="K32" s="128"/>
      <c r="L32" s="128"/>
      <c r="M32" s="129"/>
      <c r="N32" s="8" t="s">
        <v>18</v>
      </c>
      <c r="O32" s="127">
        <f>SUM(S5:S31)</f>
        <v>122.39999999999999</v>
      </c>
      <c r="P32" s="128"/>
      <c r="Q32" s="128"/>
      <c r="R32" s="128"/>
      <c r="S32" s="129"/>
      <c r="T32" s="8" t="s">
        <v>18</v>
      </c>
      <c r="U32" s="127">
        <f>SUM(Y5:Y31)</f>
        <v>315.89999999999998</v>
      </c>
      <c r="V32" s="128"/>
      <c r="W32" s="128"/>
      <c r="X32" s="128"/>
      <c r="Y32" s="129"/>
      <c r="Z32" s="8" t="s">
        <v>18</v>
      </c>
      <c r="AA32" s="127">
        <f>SUM(AE5:AE31)</f>
        <v>113</v>
      </c>
      <c r="AB32" s="128"/>
      <c r="AC32" s="128"/>
      <c r="AD32" s="128"/>
      <c r="AE32" s="129"/>
      <c r="AF32" s="114">
        <f>AA32+U32+O32+I32+C32</f>
        <v>1233.4000000000001</v>
      </c>
      <c r="AG32" s="115"/>
      <c r="AH32" s="115"/>
    </row>
    <row r="33" spans="1:34" s="14" customFormat="1" ht="25.35" customHeight="1">
      <c r="A33" s="116" t="s">
        <v>19</v>
      </c>
      <c r="B33" s="117"/>
      <c r="C33" s="110" t="s">
        <v>20</v>
      </c>
      <c r="D33" s="111"/>
      <c r="E33" s="10">
        <v>6.2</v>
      </c>
      <c r="F33" s="11"/>
      <c r="G33" s="11"/>
      <c r="H33" s="122"/>
      <c r="I33" s="110" t="s">
        <v>20</v>
      </c>
      <c r="J33" s="111"/>
      <c r="K33" s="10">
        <v>5.5</v>
      </c>
      <c r="L33" s="11"/>
      <c r="M33" s="11"/>
      <c r="N33" s="122"/>
      <c r="O33" s="110" t="s">
        <v>20</v>
      </c>
      <c r="P33" s="111"/>
      <c r="Q33" s="12">
        <v>6.7</v>
      </c>
      <c r="R33" s="13"/>
      <c r="S33" s="13"/>
      <c r="T33" s="122"/>
      <c r="U33" s="110" t="s">
        <v>20</v>
      </c>
      <c r="V33" s="111"/>
      <c r="W33" s="12">
        <v>5</v>
      </c>
      <c r="X33" s="13"/>
      <c r="Y33" s="13"/>
      <c r="Z33" s="122"/>
      <c r="AA33" s="110" t="s">
        <v>20</v>
      </c>
      <c r="AB33" s="111"/>
      <c r="AC33" s="12">
        <v>6.8</v>
      </c>
      <c r="AD33" s="13"/>
      <c r="AE33" s="13"/>
      <c r="AF33" s="112">
        <f>AF32/5/20</f>
        <v>12.334</v>
      </c>
      <c r="AG33" s="113"/>
      <c r="AH33" s="113"/>
    </row>
    <row r="34" spans="1:34" s="14" customFormat="1" ht="25.35" customHeight="1">
      <c r="A34" s="118"/>
      <c r="B34" s="119"/>
      <c r="C34" s="110" t="s">
        <v>21</v>
      </c>
      <c r="D34" s="111"/>
      <c r="E34" s="10">
        <v>2</v>
      </c>
      <c r="F34" s="11"/>
      <c r="G34" s="11"/>
      <c r="H34" s="123"/>
      <c r="I34" s="110" t="s">
        <v>21</v>
      </c>
      <c r="J34" s="111"/>
      <c r="K34" s="10">
        <v>3.4</v>
      </c>
      <c r="L34" s="11"/>
      <c r="M34" s="11"/>
      <c r="N34" s="123"/>
      <c r="O34" s="110" t="s">
        <v>21</v>
      </c>
      <c r="P34" s="111"/>
      <c r="Q34" s="12">
        <v>1.1000000000000001</v>
      </c>
      <c r="R34" s="13"/>
      <c r="S34" s="13"/>
      <c r="T34" s="123"/>
      <c r="U34" s="110" t="s">
        <v>21</v>
      </c>
      <c r="V34" s="111"/>
      <c r="W34" s="12">
        <v>2</v>
      </c>
      <c r="X34" s="13"/>
      <c r="Y34" s="13"/>
      <c r="Z34" s="123"/>
      <c r="AA34" s="110" t="s">
        <v>21</v>
      </c>
      <c r="AB34" s="111"/>
      <c r="AC34" s="12">
        <v>0.7</v>
      </c>
      <c r="AD34" s="13"/>
      <c r="AE34" s="13"/>
      <c r="AF34" s="112"/>
      <c r="AG34" s="113"/>
      <c r="AH34" s="113"/>
    </row>
    <row r="35" spans="1:34" s="14" customFormat="1" ht="25.35" customHeight="1">
      <c r="A35" s="118"/>
      <c r="B35" s="119"/>
      <c r="C35" s="110" t="s">
        <v>22</v>
      </c>
      <c r="D35" s="111"/>
      <c r="E35" s="10">
        <v>1.3</v>
      </c>
      <c r="F35" s="11"/>
      <c r="G35" s="11"/>
      <c r="H35" s="123"/>
      <c r="I35" s="110" t="s">
        <v>22</v>
      </c>
      <c r="J35" s="111"/>
      <c r="K35" s="10">
        <v>1.4</v>
      </c>
      <c r="L35" s="11"/>
      <c r="M35" s="11"/>
      <c r="N35" s="123"/>
      <c r="O35" s="110" t="s">
        <v>22</v>
      </c>
      <c r="P35" s="111"/>
      <c r="Q35" s="12">
        <v>1.7</v>
      </c>
      <c r="R35" s="13"/>
      <c r="S35" s="13"/>
      <c r="T35" s="123"/>
      <c r="U35" s="110" t="s">
        <v>22</v>
      </c>
      <c r="V35" s="111"/>
      <c r="W35" s="12">
        <v>1.2</v>
      </c>
      <c r="X35" s="13"/>
      <c r="Y35" s="13"/>
      <c r="Z35" s="123"/>
      <c r="AA35" s="110" t="s">
        <v>22</v>
      </c>
      <c r="AB35" s="111"/>
      <c r="AC35" s="12">
        <v>2</v>
      </c>
      <c r="AD35" s="13"/>
      <c r="AE35" s="13"/>
    </row>
    <row r="36" spans="1:34" s="14" customFormat="1" ht="25.35" customHeight="1">
      <c r="A36" s="118"/>
      <c r="B36" s="119"/>
      <c r="C36" s="110" t="s">
        <v>23</v>
      </c>
      <c r="D36" s="111"/>
      <c r="E36" s="10"/>
      <c r="F36" s="11"/>
      <c r="G36" s="11"/>
      <c r="H36" s="123"/>
      <c r="I36" s="110" t="s">
        <v>23</v>
      </c>
      <c r="J36" s="111"/>
      <c r="K36" s="10">
        <v>1</v>
      </c>
      <c r="L36" s="11"/>
      <c r="M36" s="11"/>
      <c r="N36" s="123"/>
      <c r="O36" s="110" t="s">
        <v>23</v>
      </c>
      <c r="P36" s="111"/>
      <c r="Q36" s="12"/>
      <c r="R36" s="13"/>
      <c r="S36" s="13"/>
      <c r="T36" s="123"/>
      <c r="U36" s="110" t="s">
        <v>23</v>
      </c>
      <c r="V36" s="111"/>
      <c r="W36" s="12">
        <v>1</v>
      </c>
      <c r="X36" s="13"/>
      <c r="Y36" s="13"/>
      <c r="Z36" s="123"/>
      <c r="AA36" s="110" t="s">
        <v>23</v>
      </c>
      <c r="AB36" s="111"/>
      <c r="AC36" s="12"/>
      <c r="AD36" s="13"/>
      <c r="AE36" s="13"/>
    </row>
    <row r="37" spans="1:34" s="14" customFormat="1" ht="25.35" customHeight="1">
      <c r="A37" s="118"/>
      <c r="B37" s="119"/>
      <c r="C37" s="110" t="s">
        <v>24</v>
      </c>
      <c r="D37" s="111"/>
      <c r="E37" s="10">
        <v>3.5</v>
      </c>
      <c r="F37" s="11"/>
      <c r="G37" s="11"/>
      <c r="H37" s="123"/>
      <c r="I37" s="110" t="s">
        <v>24</v>
      </c>
      <c r="J37" s="111"/>
      <c r="K37" s="12">
        <v>3.2</v>
      </c>
      <c r="L37" s="11"/>
      <c r="M37" s="11"/>
      <c r="N37" s="123"/>
      <c r="O37" s="110" t="s">
        <v>24</v>
      </c>
      <c r="P37" s="111"/>
      <c r="Q37" s="12">
        <v>3</v>
      </c>
      <c r="R37" s="13"/>
      <c r="S37" s="13"/>
      <c r="T37" s="123"/>
      <c r="U37" s="110" t="s">
        <v>24</v>
      </c>
      <c r="V37" s="111"/>
      <c r="W37" s="12">
        <v>3</v>
      </c>
      <c r="X37" s="13"/>
      <c r="Y37" s="13"/>
      <c r="Z37" s="123"/>
      <c r="AA37" s="110" t="s">
        <v>24</v>
      </c>
      <c r="AB37" s="111"/>
      <c r="AC37" s="12">
        <v>2.5</v>
      </c>
      <c r="AD37" s="13"/>
      <c r="AE37" s="13"/>
    </row>
    <row r="38" spans="1:34" s="14" customFormat="1" ht="30" customHeight="1">
      <c r="A38" s="120"/>
      <c r="B38" s="121"/>
      <c r="C38" s="110" t="s">
        <v>25</v>
      </c>
      <c r="D38" s="111"/>
      <c r="E38" s="15">
        <f>E33*70+E34*75+E35*25+E36*60+E37*45</f>
        <v>774</v>
      </c>
      <c r="F38" s="11"/>
      <c r="G38" s="11"/>
      <c r="H38" s="124"/>
      <c r="I38" s="110" t="s">
        <v>25</v>
      </c>
      <c r="J38" s="111"/>
      <c r="K38" s="15">
        <f>K33*70+K34*75+K35*25+K36*60+K37*45</f>
        <v>879</v>
      </c>
      <c r="L38" s="11"/>
      <c r="M38" s="11"/>
      <c r="N38" s="124"/>
      <c r="O38" s="110" t="s">
        <v>25</v>
      </c>
      <c r="P38" s="111"/>
      <c r="Q38" s="15">
        <f>Q33*70+Q34*75+Q35*25+Q36*150+Q37*45</f>
        <v>729</v>
      </c>
      <c r="R38" s="11"/>
      <c r="S38" s="11"/>
      <c r="T38" s="124"/>
      <c r="U38" s="110" t="s">
        <v>25</v>
      </c>
      <c r="V38" s="111"/>
      <c r="W38" s="15">
        <f>W33*70+W34*75+W35*25+W36*60+W37*45</f>
        <v>725</v>
      </c>
      <c r="X38" s="11"/>
      <c r="Y38" s="11"/>
      <c r="Z38" s="124"/>
      <c r="AA38" s="110" t="s">
        <v>25</v>
      </c>
      <c r="AB38" s="111"/>
      <c r="AC38" s="15">
        <f>AC33*70+AC34*75+AC35*25+AC36*60+AC37*45</f>
        <v>691</v>
      </c>
      <c r="AD38" s="11"/>
      <c r="AE38" s="11"/>
    </row>
    <row r="39" spans="1:34" s="14" customFormat="1" ht="47.25" customHeight="1">
      <c r="A39" s="108" t="s">
        <v>26</v>
      </c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8"/>
      <c r="AA39" s="108"/>
      <c r="AB39" s="108"/>
      <c r="AC39" s="108"/>
      <c r="AD39" s="108"/>
      <c r="AE39" s="108"/>
    </row>
    <row r="40" spans="1:34" s="17" customFormat="1" ht="30" customHeight="1">
      <c r="A40" s="109" t="s">
        <v>27</v>
      </c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  <c r="AD40" s="16"/>
      <c r="AE40" s="16"/>
    </row>
    <row r="41" spans="1:34" ht="30" customHeight="1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8"/>
      <c r="R41" s="16"/>
      <c r="S41" s="16"/>
      <c r="T41" s="16"/>
      <c r="U41" s="16"/>
      <c r="V41" s="16"/>
      <c r="W41" s="18"/>
      <c r="X41" s="16"/>
      <c r="Y41" s="16"/>
      <c r="Z41" s="16"/>
      <c r="AA41" s="16"/>
      <c r="AB41" s="16"/>
      <c r="AC41" s="18"/>
      <c r="AD41" s="16"/>
      <c r="AE41" s="16"/>
    </row>
    <row r="42" spans="1:34" ht="30" customHeight="1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8"/>
      <c r="R42" s="16"/>
      <c r="S42" s="16"/>
      <c r="T42" s="16"/>
      <c r="U42" s="16"/>
      <c r="V42" s="16"/>
      <c r="W42" s="18"/>
      <c r="X42" s="16"/>
      <c r="Y42" s="16"/>
      <c r="Z42" s="16"/>
      <c r="AA42" s="16"/>
      <c r="AB42" s="16"/>
      <c r="AC42" s="18"/>
      <c r="AD42" s="16"/>
      <c r="AE42" s="16"/>
    </row>
    <row r="43" spans="1:34" ht="30" customHeight="1"/>
    <row r="44" spans="1:34" ht="30" customHeight="1"/>
    <row r="45" spans="1:34" ht="30" customHeight="1"/>
  </sheetData>
  <mergeCells count="114">
    <mergeCell ref="A3:B3"/>
    <mergeCell ref="C3:E3"/>
    <mergeCell ref="I3:K3"/>
    <mergeCell ref="O3:Q3"/>
    <mergeCell ref="U3:W3"/>
    <mergeCell ref="AA3:AC3"/>
    <mergeCell ref="A1:AE1"/>
    <mergeCell ref="B2:G2"/>
    <mergeCell ref="H2:M2"/>
    <mergeCell ref="N2:S2"/>
    <mergeCell ref="T2:Y2"/>
    <mergeCell ref="Z2:AE2"/>
    <mergeCell ref="P5:P6"/>
    <mergeCell ref="Q5:Q6"/>
    <mergeCell ref="F5:F6"/>
    <mergeCell ref="G5:G6"/>
    <mergeCell ref="H5:H6"/>
    <mergeCell ref="I5:I6"/>
    <mergeCell ref="J5:J6"/>
    <mergeCell ref="K5:K6"/>
    <mergeCell ref="A4:B4"/>
    <mergeCell ref="A5:A6"/>
    <mergeCell ref="B5:B6"/>
    <mergeCell ref="C5:C6"/>
    <mergeCell ref="D5:D6"/>
    <mergeCell ref="E5:E6"/>
    <mergeCell ref="AD5:AD6"/>
    <mergeCell ref="AE5:AE6"/>
    <mergeCell ref="A7:A16"/>
    <mergeCell ref="B7:B16"/>
    <mergeCell ref="H7:H16"/>
    <mergeCell ref="N7:N16"/>
    <mergeCell ref="T7:T16"/>
    <mergeCell ref="Z7:Z16"/>
    <mergeCell ref="X5:X6"/>
    <mergeCell ref="Y5:Y6"/>
    <mergeCell ref="Z5:Z6"/>
    <mergeCell ref="AA5:AA6"/>
    <mergeCell ref="AB5:AB6"/>
    <mergeCell ref="AC5:AC6"/>
    <mergeCell ref="R5:R6"/>
    <mergeCell ref="S5:S6"/>
    <mergeCell ref="T5:T6"/>
    <mergeCell ref="U5:U6"/>
    <mergeCell ref="V5:V6"/>
    <mergeCell ref="W5:W6"/>
    <mergeCell ref="L5:L6"/>
    <mergeCell ref="M5:M6"/>
    <mergeCell ref="N5:N6"/>
    <mergeCell ref="O5:O6"/>
    <mergeCell ref="A24:A25"/>
    <mergeCell ref="B24:B25"/>
    <mergeCell ref="H24:H25"/>
    <mergeCell ref="N24:N25"/>
    <mergeCell ref="T24:T25"/>
    <mergeCell ref="Z24:Z25"/>
    <mergeCell ref="A17:A23"/>
    <mergeCell ref="B17:B22"/>
    <mergeCell ref="H17:H23"/>
    <mergeCell ref="N17:N23"/>
    <mergeCell ref="T17:T23"/>
    <mergeCell ref="Z17:Z23"/>
    <mergeCell ref="AF31:AH31"/>
    <mergeCell ref="A32:B32"/>
    <mergeCell ref="C32:G32"/>
    <mergeCell ref="I32:M32"/>
    <mergeCell ref="O32:S32"/>
    <mergeCell ref="U32:Y32"/>
    <mergeCell ref="AA32:AE32"/>
    <mergeCell ref="AF32:AH32"/>
    <mergeCell ref="A26:A30"/>
    <mergeCell ref="B26:B30"/>
    <mergeCell ref="H26:H30"/>
    <mergeCell ref="N26:N30"/>
    <mergeCell ref="T26:T30"/>
    <mergeCell ref="Z26:Z30"/>
    <mergeCell ref="AF33:AH34"/>
    <mergeCell ref="C34:D34"/>
    <mergeCell ref="I34:J34"/>
    <mergeCell ref="O34:P34"/>
    <mergeCell ref="U34:V34"/>
    <mergeCell ref="AA34:AB34"/>
    <mergeCell ref="A33:B38"/>
    <mergeCell ref="C33:D33"/>
    <mergeCell ref="H33:H38"/>
    <mergeCell ref="I33:J33"/>
    <mergeCell ref="N33:N38"/>
    <mergeCell ref="O33:P33"/>
    <mergeCell ref="C35:D35"/>
    <mergeCell ref="I35:J35"/>
    <mergeCell ref="O35:P35"/>
    <mergeCell ref="C37:D37"/>
    <mergeCell ref="U35:V35"/>
    <mergeCell ref="AA35:AB35"/>
    <mergeCell ref="C36:D36"/>
    <mergeCell ref="I36:J36"/>
    <mergeCell ref="O36:P36"/>
    <mergeCell ref="U36:V36"/>
    <mergeCell ref="AA36:AB36"/>
    <mergeCell ref="T33:T38"/>
    <mergeCell ref="U33:V33"/>
    <mergeCell ref="Z33:Z38"/>
    <mergeCell ref="AA33:AB33"/>
    <mergeCell ref="A39:AE39"/>
    <mergeCell ref="A40:AC40"/>
    <mergeCell ref="I37:J37"/>
    <mergeCell ref="O37:P37"/>
    <mergeCell ref="U37:V37"/>
    <mergeCell ref="AA37:AB37"/>
    <mergeCell ref="C38:D38"/>
    <mergeCell ref="I38:J38"/>
    <mergeCell ref="O38:P38"/>
    <mergeCell ref="U38:V38"/>
    <mergeCell ref="AA38:AB38"/>
  </mergeCells>
  <phoneticPr fontId="1" type="noConversion"/>
  <printOptions horizontalCentered="1" verticalCentered="1"/>
  <pageMargins left="0" right="0" top="0" bottom="0" header="0.23622047244094491" footer="0"/>
  <pageSetup paperSize="9" scale="21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H44"/>
  <sheetViews>
    <sheetView zoomScale="40" zoomScaleNormal="40" zoomScaleSheetLayoutView="50" workbookViewId="0">
      <selection activeCell="U14" sqref="U14"/>
    </sheetView>
  </sheetViews>
  <sheetFormatPr defaultColWidth="8.875" defaultRowHeight="4.9000000000000004" customHeight="1"/>
  <cols>
    <col min="1" max="1" width="7" style="2" customWidth="1"/>
    <col min="2" max="2" width="6.5" style="2" customWidth="1"/>
    <col min="3" max="3" width="56.875" style="2" customWidth="1"/>
    <col min="4" max="4" width="19.25" style="2" hidden="1" customWidth="1"/>
    <col min="5" max="5" width="20.625" style="2" customWidth="1"/>
    <col min="6" max="6" width="12.125" style="2" hidden="1" customWidth="1"/>
    <col min="7" max="7" width="16.25" style="2" hidden="1" customWidth="1"/>
    <col min="8" max="8" width="8.5" style="2" customWidth="1"/>
    <col min="9" max="9" width="53.625" style="2" customWidth="1"/>
    <col min="10" max="10" width="16.5" style="2" hidden="1" customWidth="1"/>
    <col min="11" max="11" width="20.625" style="2" customWidth="1"/>
    <col min="12" max="12" width="15.875" style="2" hidden="1" customWidth="1"/>
    <col min="13" max="13" width="15.25" style="2" hidden="1" customWidth="1"/>
    <col min="14" max="14" width="8.5" style="2" customWidth="1"/>
    <col min="15" max="15" width="54.5" style="2" customWidth="1"/>
    <col min="16" max="16" width="18" style="2" customWidth="1"/>
    <col min="17" max="17" width="20.625" style="19" customWidth="1"/>
    <col min="18" max="18" width="15.625" style="2" hidden="1" customWidth="1"/>
    <col min="19" max="19" width="15.625" style="20" hidden="1" customWidth="1"/>
    <col min="20" max="20" width="8.5" style="2" customWidth="1"/>
    <col min="21" max="21" width="55.25" style="2" customWidth="1"/>
    <col min="22" max="22" width="15.25" style="2" customWidth="1"/>
    <col min="23" max="23" width="20.625" style="19" customWidth="1"/>
    <col min="24" max="25" width="15.625" style="2" hidden="1" customWidth="1"/>
    <col min="26" max="26" width="8.5" style="2" customWidth="1"/>
    <col min="27" max="27" width="66.5" style="2" customWidth="1"/>
    <col min="28" max="28" width="16.5" style="2" customWidth="1"/>
    <col min="29" max="29" width="20.625" style="19" customWidth="1"/>
    <col min="30" max="30" width="14.25" style="2" customWidth="1"/>
    <col min="31" max="31" width="15.625" style="2" customWidth="1"/>
    <col min="32" max="16384" width="8.875" style="2"/>
  </cols>
  <sheetData>
    <row r="1" spans="1:31" s="1" customFormat="1" ht="83.25" customHeight="1">
      <c r="A1" s="148" t="s">
        <v>232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</row>
    <row r="2" spans="1:31" ht="55.15" customHeight="1">
      <c r="A2" s="23" t="s">
        <v>8</v>
      </c>
      <c r="B2" s="149">
        <v>44711</v>
      </c>
      <c r="C2" s="149"/>
      <c r="D2" s="149"/>
      <c r="E2" s="149"/>
      <c r="F2" s="149"/>
      <c r="G2" s="149"/>
      <c r="H2" s="150">
        <f>B2+1</f>
        <v>44712</v>
      </c>
      <c r="I2" s="150"/>
      <c r="J2" s="150"/>
      <c r="K2" s="150"/>
      <c r="L2" s="150"/>
      <c r="M2" s="150"/>
      <c r="N2" s="151">
        <f>H2+1</f>
        <v>44713</v>
      </c>
      <c r="O2" s="151"/>
      <c r="P2" s="151"/>
      <c r="Q2" s="151"/>
      <c r="R2" s="151"/>
      <c r="S2" s="151"/>
      <c r="T2" s="152">
        <f>N2+1</f>
        <v>44714</v>
      </c>
      <c r="U2" s="152"/>
      <c r="V2" s="152"/>
      <c r="W2" s="152"/>
      <c r="X2" s="152"/>
      <c r="Y2" s="152"/>
      <c r="Z2" s="153">
        <f>T2+1</f>
        <v>44715</v>
      </c>
      <c r="AA2" s="153"/>
      <c r="AB2" s="153"/>
      <c r="AC2" s="153"/>
      <c r="AD2" s="153"/>
      <c r="AE2" s="153"/>
    </row>
    <row r="3" spans="1:31" ht="36.6" customHeight="1">
      <c r="A3" s="144" t="s">
        <v>9</v>
      </c>
      <c r="B3" s="144"/>
      <c r="C3" s="147">
        <v>20</v>
      </c>
      <c r="D3" s="147"/>
      <c r="E3" s="147"/>
      <c r="F3" s="24"/>
      <c r="G3" s="24"/>
      <c r="H3" s="23"/>
      <c r="I3" s="147">
        <f>C3</f>
        <v>20</v>
      </c>
      <c r="J3" s="147"/>
      <c r="K3" s="147"/>
      <c r="L3" s="24"/>
      <c r="M3" s="24"/>
      <c r="N3" s="23"/>
      <c r="O3" s="147">
        <f>I3</f>
        <v>20</v>
      </c>
      <c r="P3" s="147"/>
      <c r="Q3" s="147"/>
      <c r="R3" s="24"/>
      <c r="S3" s="24"/>
      <c r="T3" s="23"/>
      <c r="U3" s="147">
        <f>O3</f>
        <v>20</v>
      </c>
      <c r="V3" s="147"/>
      <c r="W3" s="147"/>
      <c r="X3" s="24"/>
      <c r="Y3" s="24"/>
      <c r="Z3" s="23"/>
      <c r="AA3" s="147">
        <f>U3</f>
        <v>20</v>
      </c>
      <c r="AB3" s="147"/>
      <c r="AC3" s="147"/>
      <c r="AD3" s="24"/>
      <c r="AE3" s="24"/>
    </row>
    <row r="4" spans="1:31" ht="32.1" customHeight="1">
      <c r="A4" s="144"/>
      <c r="B4" s="144"/>
      <c r="C4" s="50" t="s">
        <v>10</v>
      </c>
      <c r="D4" s="50" t="s">
        <v>11</v>
      </c>
      <c r="E4" s="25" t="s">
        <v>12</v>
      </c>
      <c r="F4" s="49" t="s">
        <v>13</v>
      </c>
      <c r="G4" s="49" t="s">
        <v>14</v>
      </c>
      <c r="H4" s="23"/>
      <c r="I4" s="50" t="s">
        <v>10</v>
      </c>
      <c r="J4" s="50" t="s">
        <v>11</v>
      </c>
      <c r="K4" s="25" t="s">
        <v>12</v>
      </c>
      <c r="L4" s="49" t="s">
        <v>13</v>
      </c>
      <c r="M4" s="49" t="s">
        <v>14</v>
      </c>
      <c r="N4" s="23"/>
      <c r="O4" s="50" t="s">
        <v>10</v>
      </c>
      <c r="P4" s="50" t="s">
        <v>11</v>
      </c>
      <c r="Q4" s="25" t="s">
        <v>12</v>
      </c>
      <c r="R4" s="49" t="s">
        <v>13</v>
      </c>
      <c r="S4" s="49" t="s">
        <v>14</v>
      </c>
      <c r="T4" s="23"/>
      <c r="U4" s="50" t="s">
        <v>10</v>
      </c>
      <c r="V4" s="50" t="s">
        <v>11</v>
      </c>
      <c r="W4" s="25" t="s">
        <v>12</v>
      </c>
      <c r="X4" s="49" t="s">
        <v>13</v>
      </c>
      <c r="Y4" s="49" t="s">
        <v>14</v>
      </c>
      <c r="Z4" s="23"/>
      <c r="AA4" s="50" t="s">
        <v>10</v>
      </c>
      <c r="AB4" s="50" t="s">
        <v>11</v>
      </c>
      <c r="AC4" s="25" t="s">
        <v>12</v>
      </c>
      <c r="AD4" s="49" t="s">
        <v>13</v>
      </c>
      <c r="AE4" s="49" t="s">
        <v>14</v>
      </c>
    </row>
    <row r="5" spans="1:31" s="3" customFormat="1" ht="36" customHeight="1">
      <c r="A5" s="145" t="s">
        <v>15</v>
      </c>
      <c r="B5" s="143"/>
      <c r="C5" s="141"/>
      <c r="D5" s="141"/>
      <c r="E5" s="141"/>
      <c r="F5" s="140"/>
      <c r="G5" s="141"/>
      <c r="H5" s="143"/>
      <c r="I5" s="141"/>
      <c r="J5" s="141"/>
      <c r="K5" s="141"/>
      <c r="L5" s="140"/>
      <c r="M5" s="141"/>
      <c r="N5" s="143"/>
      <c r="O5" s="141" t="s">
        <v>28</v>
      </c>
      <c r="P5" s="141"/>
      <c r="Q5" s="141"/>
      <c r="R5" s="140"/>
      <c r="S5" s="141"/>
      <c r="T5" s="142"/>
      <c r="U5" s="141" t="s">
        <v>28</v>
      </c>
      <c r="V5" s="141"/>
      <c r="W5" s="141"/>
      <c r="X5" s="140"/>
      <c r="Y5" s="141"/>
      <c r="Z5" s="142"/>
      <c r="AA5" s="141"/>
      <c r="AB5" s="141"/>
      <c r="AC5" s="141"/>
      <c r="AD5" s="140"/>
      <c r="AE5" s="141"/>
    </row>
    <row r="6" spans="1:31" s="3" customFormat="1" ht="36" customHeight="1">
      <c r="A6" s="146"/>
      <c r="B6" s="143"/>
      <c r="C6" s="141"/>
      <c r="D6" s="141"/>
      <c r="E6" s="141"/>
      <c r="F6" s="140"/>
      <c r="G6" s="141"/>
      <c r="H6" s="143"/>
      <c r="I6" s="141"/>
      <c r="J6" s="141"/>
      <c r="K6" s="141"/>
      <c r="L6" s="140"/>
      <c r="M6" s="141"/>
      <c r="N6" s="143"/>
      <c r="O6" s="141"/>
      <c r="P6" s="141"/>
      <c r="Q6" s="141"/>
      <c r="R6" s="140"/>
      <c r="S6" s="141"/>
      <c r="T6" s="142"/>
      <c r="U6" s="141"/>
      <c r="V6" s="141"/>
      <c r="W6" s="141"/>
      <c r="X6" s="140"/>
      <c r="Y6" s="141"/>
      <c r="Z6" s="142"/>
      <c r="AA6" s="141"/>
      <c r="AB6" s="141"/>
      <c r="AC6" s="141"/>
      <c r="AD6" s="140"/>
      <c r="AE6" s="141"/>
    </row>
    <row r="7" spans="1:31" s="5" customFormat="1" ht="50.1" customHeight="1">
      <c r="A7" s="130" t="s">
        <v>96</v>
      </c>
      <c r="B7" s="132"/>
      <c r="C7" s="26"/>
      <c r="D7" s="26"/>
      <c r="E7" s="27"/>
      <c r="F7" s="27"/>
      <c r="G7" s="27"/>
      <c r="H7" s="132"/>
      <c r="I7" s="26"/>
      <c r="J7" s="26"/>
      <c r="K7" s="27"/>
      <c r="L7" s="27"/>
      <c r="M7" s="27"/>
      <c r="N7" s="189" t="s">
        <v>183</v>
      </c>
      <c r="O7" s="45" t="s">
        <v>240</v>
      </c>
      <c r="P7" s="45" t="s">
        <v>57</v>
      </c>
      <c r="Q7" s="46">
        <v>1</v>
      </c>
      <c r="R7" s="46">
        <v>193</v>
      </c>
      <c r="S7" s="46">
        <f>R7*Q7</f>
        <v>193</v>
      </c>
      <c r="T7" s="132" t="s">
        <v>212</v>
      </c>
      <c r="U7" s="31" t="s">
        <v>182</v>
      </c>
      <c r="V7" s="31" t="s">
        <v>233</v>
      </c>
      <c r="W7" s="32">
        <v>0.3</v>
      </c>
      <c r="X7" s="32">
        <v>88</v>
      </c>
      <c r="Y7" s="32">
        <f>X7*W7</f>
        <v>26.4</v>
      </c>
      <c r="Z7" s="132"/>
      <c r="AA7" s="26"/>
      <c r="AB7" s="26"/>
      <c r="AC7" s="27"/>
      <c r="AD7" s="27"/>
      <c r="AE7" s="27"/>
    </row>
    <row r="8" spans="1:31" s="5" customFormat="1" ht="50.1" customHeight="1">
      <c r="A8" s="131"/>
      <c r="B8" s="133"/>
      <c r="C8" s="26"/>
      <c r="D8" s="26"/>
      <c r="E8" s="27"/>
      <c r="F8" s="27"/>
      <c r="G8" s="27"/>
      <c r="H8" s="133"/>
      <c r="I8" s="26"/>
      <c r="J8" s="26"/>
      <c r="K8" s="27"/>
      <c r="L8" s="27"/>
      <c r="M8" s="27"/>
      <c r="N8" s="190"/>
      <c r="O8" s="36" t="s">
        <v>119</v>
      </c>
      <c r="P8" s="36" t="s">
        <v>120</v>
      </c>
      <c r="Q8" s="39">
        <v>2</v>
      </c>
      <c r="R8" s="40">
        <v>35</v>
      </c>
      <c r="S8" s="40">
        <f>R8*Q8</f>
        <v>70</v>
      </c>
      <c r="T8" s="133"/>
      <c r="U8" s="31" t="s">
        <v>121</v>
      </c>
      <c r="V8" s="31" t="s">
        <v>118</v>
      </c>
      <c r="W8" s="43" t="s">
        <v>164</v>
      </c>
      <c r="X8" s="32"/>
      <c r="Y8" s="32"/>
      <c r="Z8" s="133"/>
      <c r="AA8" s="26"/>
      <c r="AB8" s="26"/>
      <c r="AC8" s="27"/>
      <c r="AD8" s="27"/>
      <c r="AE8" s="27"/>
    </row>
    <row r="9" spans="1:31" s="5" customFormat="1" ht="50.1" customHeight="1">
      <c r="A9" s="131"/>
      <c r="B9" s="133"/>
      <c r="C9" s="26"/>
      <c r="D9" s="26"/>
      <c r="E9" s="27"/>
      <c r="F9" s="27"/>
      <c r="G9" s="27"/>
      <c r="H9" s="133"/>
      <c r="I9" s="26"/>
      <c r="J9" s="26"/>
      <c r="K9" s="27"/>
      <c r="L9" s="27"/>
      <c r="M9" s="27"/>
      <c r="N9" s="190"/>
      <c r="O9" s="36"/>
      <c r="P9" s="36"/>
      <c r="Q9" s="40"/>
      <c r="R9" s="40"/>
      <c r="S9" s="40"/>
      <c r="T9" s="133"/>
      <c r="U9" s="26" t="s">
        <v>30</v>
      </c>
      <c r="V9" s="26" t="s">
        <v>31</v>
      </c>
      <c r="W9" s="27"/>
      <c r="X9" s="27"/>
      <c r="Y9" s="27"/>
      <c r="Z9" s="133"/>
      <c r="AA9" s="26"/>
      <c r="AB9" s="26"/>
      <c r="AC9" s="27"/>
      <c r="AD9" s="27"/>
      <c r="AE9" s="27"/>
    </row>
    <row r="10" spans="1:31" s="5" customFormat="1" ht="50.1" customHeight="1">
      <c r="A10" s="131"/>
      <c r="B10" s="133"/>
      <c r="C10" s="26"/>
      <c r="D10" s="26"/>
      <c r="E10" s="27"/>
      <c r="F10" s="27"/>
      <c r="G10" s="27"/>
      <c r="H10" s="133"/>
      <c r="I10" s="26"/>
      <c r="J10" s="26"/>
      <c r="K10" s="27"/>
      <c r="L10" s="27"/>
      <c r="M10" s="27"/>
      <c r="N10" s="190"/>
      <c r="O10" s="36"/>
      <c r="P10" s="36"/>
      <c r="Q10" s="44"/>
      <c r="R10" s="40"/>
      <c r="S10" s="40"/>
      <c r="T10" s="133"/>
      <c r="U10" s="26" t="s">
        <v>224</v>
      </c>
      <c r="V10" s="26" t="s">
        <v>67</v>
      </c>
      <c r="W10" s="27"/>
      <c r="X10" s="27"/>
      <c r="Y10" s="27"/>
      <c r="Z10" s="133"/>
      <c r="AA10" s="26"/>
      <c r="AB10" s="26"/>
      <c r="AC10" s="27"/>
      <c r="AD10" s="27"/>
      <c r="AE10" s="27"/>
    </row>
    <row r="11" spans="1:31" s="5" customFormat="1" ht="50.1" customHeight="1">
      <c r="A11" s="131"/>
      <c r="B11" s="133"/>
      <c r="C11" s="26"/>
      <c r="D11" s="26"/>
      <c r="E11" s="27"/>
      <c r="F11" s="27"/>
      <c r="G11" s="27"/>
      <c r="H11" s="133"/>
      <c r="I11" s="26"/>
      <c r="J11" s="26"/>
      <c r="K11" s="27"/>
      <c r="L11" s="27"/>
      <c r="M11" s="27"/>
      <c r="N11" s="190"/>
      <c r="O11" s="36"/>
      <c r="P11" s="36"/>
      <c r="Q11" s="40"/>
      <c r="R11" s="40"/>
      <c r="S11" s="40"/>
      <c r="T11" s="133"/>
      <c r="U11" s="26" t="s">
        <v>75</v>
      </c>
      <c r="V11" s="26" t="s">
        <v>138</v>
      </c>
      <c r="W11" s="27"/>
      <c r="X11" s="27"/>
      <c r="Y11" s="27"/>
      <c r="Z11" s="133"/>
      <c r="AA11" s="26"/>
      <c r="AB11" s="26"/>
      <c r="AC11" s="27"/>
      <c r="AD11" s="27"/>
      <c r="AE11" s="27"/>
    </row>
    <row r="12" spans="1:31" s="5" customFormat="1" ht="50.1" customHeight="1">
      <c r="A12" s="131"/>
      <c r="B12" s="133"/>
      <c r="C12" s="26"/>
      <c r="D12" s="26"/>
      <c r="E12" s="27"/>
      <c r="F12" s="27"/>
      <c r="G12" s="27"/>
      <c r="H12" s="133"/>
      <c r="I12" s="26"/>
      <c r="J12" s="26"/>
      <c r="K12" s="27"/>
      <c r="L12" s="27"/>
      <c r="M12" s="27"/>
      <c r="N12" s="190"/>
      <c r="O12" s="36"/>
      <c r="P12" s="36"/>
      <c r="Q12" s="40"/>
      <c r="R12" s="40"/>
      <c r="S12" s="40"/>
      <c r="T12" s="133"/>
      <c r="U12" s="26" t="s">
        <v>204</v>
      </c>
      <c r="V12" s="26" t="s">
        <v>77</v>
      </c>
      <c r="W12" s="27"/>
      <c r="X12" s="27"/>
      <c r="Y12" s="27"/>
      <c r="Z12" s="133"/>
      <c r="AA12" s="26"/>
      <c r="AB12" s="26"/>
      <c r="AC12" s="27"/>
      <c r="AD12" s="27"/>
      <c r="AE12" s="27"/>
    </row>
    <row r="13" spans="1:31" s="5" customFormat="1" ht="50.1" customHeight="1">
      <c r="A13" s="131"/>
      <c r="B13" s="133"/>
      <c r="C13" s="26"/>
      <c r="D13" s="26"/>
      <c r="E13" s="27"/>
      <c r="F13" s="27"/>
      <c r="G13" s="27"/>
      <c r="H13" s="133"/>
      <c r="I13" s="26"/>
      <c r="J13" s="26"/>
      <c r="K13" s="27"/>
      <c r="L13" s="27"/>
      <c r="M13" s="27"/>
      <c r="N13" s="190"/>
      <c r="O13" s="36"/>
      <c r="P13" s="36"/>
      <c r="Q13" s="40"/>
      <c r="R13" s="40"/>
      <c r="S13" s="40"/>
      <c r="T13" s="133"/>
      <c r="U13" s="26" t="s">
        <v>45</v>
      </c>
      <c r="V13" s="26" t="s">
        <v>191</v>
      </c>
      <c r="W13" s="27"/>
      <c r="X13" s="27"/>
      <c r="Y13" s="27"/>
      <c r="Z13" s="133"/>
      <c r="AA13" s="26"/>
      <c r="AB13" s="26"/>
      <c r="AC13" s="27"/>
      <c r="AD13" s="27"/>
      <c r="AE13" s="27"/>
    </row>
    <row r="14" spans="1:31" s="5" customFormat="1" ht="50.1" customHeight="1">
      <c r="A14" s="131"/>
      <c r="B14" s="133"/>
      <c r="C14" s="26"/>
      <c r="D14" s="26"/>
      <c r="E14" s="27"/>
      <c r="F14" s="27"/>
      <c r="G14" s="27"/>
      <c r="H14" s="133"/>
      <c r="I14" s="26"/>
      <c r="J14" s="26"/>
      <c r="K14" s="27"/>
      <c r="L14" s="27"/>
      <c r="M14" s="27"/>
      <c r="N14" s="190"/>
      <c r="O14" s="36"/>
      <c r="P14" s="36"/>
      <c r="Q14" s="40"/>
      <c r="R14" s="40"/>
      <c r="S14" s="40"/>
      <c r="T14" s="133"/>
      <c r="U14" s="26"/>
      <c r="V14" s="26"/>
      <c r="W14" s="27"/>
      <c r="X14" s="27"/>
      <c r="Y14" s="27"/>
      <c r="Z14" s="133"/>
      <c r="AA14" s="26"/>
      <c r="AB14" s="26"/>
      <c r="AC14" s="27"/>
      <c r="AD14" s="27"/>
      <c r="AE14" s="27"/>
    </row>
    <row r="15" spans="1:31" s="5" customFormat="1" ht="50.1" customHeight="1">
      <c r="A15" s="131"/>
      <c r="B15" s="133"/>
      <c r="C15" s="26"/>
      <c r="D15" s="26"/>
      <c r="E15" s="27"/>
      <c r="F15" s="27"/>
      <c r="G15" s="27"/>
      <c r="H15" s="133"/>
      <c r="I15" s="26"/>
      <c r="J15" s="26"/>
      <c r="K15" s="27"/>
      <c r="L15" s="27"/>
      <c r="M15" s="27"/>
      <c r="N15" s="190"/>
      <c r="O15" s="36"/>
      <c r="P15" s="36"/>
      <c r="Q15" s="40"/>
      <c r="R15" s="40"/>
      <c r="S15" s="40"/>
      <c r="T15" s="133"/>
      <c r="U15" s="26"/>
      <c r="V15" s="26"/>
      <c r="W15" s="27"/>
      <c r="X15" s="27"/>
      <c r="Y15" s="27"/>
      <c r="Z15" s="133"/>
      <c r="AA15" s="26"/>
      <c r="AB15" s="26"/>
      <c r="AC15" s="27"/>
      <c r="AD15" s="27"/>
      <c r="AE15" s="27"/>
    </row>
    <row r="16" spans="1:31" s="5" customFormat="1" ht="50.1" customHeight="1">
      <c r="A16" s="131"/>
      <c r="B16" s="133"/>
      <c r="C16" s="26"/>
      <c r="D16" s="26"/>
      <c r="E16" s="27"/>
      <c r="F16" s="27"/>
      <c r="G16" s="27"/>
      <c r="H16" s="133"/>
      <c r="I16" s="26"/>
      <c r="J16" s="26"/>
      <c r="K16" s="27"/>
      <c r="L16" s="27"/>
      <c r="M16" s="27"/>
      <c r="N16" s="190"/>
      <c r="O16" s="36"/>
      <c r="P16" s="36"/>
      <c r="Q16" s="40"/>
      <c r="R16" s="40"/>
      <c r="S16" s="40"/>
      <c r="T16" s="133"/>
      <c r="U16" s="26"/>
      <c r="V16" s="26"/>
      <c r="W16" s="27"/>
      <c r="X16" s="27"/>
      <c r="Y16" s="27"/>
      <c r="Z16" s="133"/>
      <c r="AA16" s="26"/>
      <c r="AB16" s="26"/>
      <c r="AC16" s="27"/>
      <c r="AD16" s="27"/>
      <c r="AE16" s="27"/>
    </row>
    <row r="17" spans="1:34" s="5" customFormat="1" ht="50.1" customHeight="1">
      <c r="A17" s="130" t="s">
        <v>97</v>
      </c>
      <c r="B17" s="132"/>
      <c r="C17" s="26"/>
      <c r="D17" s="26"/>
      <c r="E17" s="27"/>
      <c r="F17" s="27"/>
      <c r="G17" s="27"/>
      <c r="H17" s="132"/>
      <c r="I17" s="26"/>
      <c r="J17" s="26"/>
      <c r="K17" s="27"/>
      <c r="L17" s="27"/>
      <c r="M17" s="27"/>
      <c r="N17" s="132" t="s">
        <v>226</v>
      </c>
      <c r="O17" s="26" t="s">
        <v>176</v>
      </c>
      <c r="P17" s="26" t="s">
        <v>129</v>
      </c>
      <c r="Q17" s="27"/>
      <c r="R17" s="27"/>
      <c r="S17" s="27"/>
      <c r="T17" s="132" t="s">
        <v>236</v>
      </c>
      <c r="U17" s="26" t="s">
        <v>62</v>
      </c>
      <c r="V17" s="26"/>
      <c r="W17" s="27"/>
      <c r="X17" s="27"/>
      <c r="Y17" s="27"/>
      <c r="Z17" s="132"/>
      <c r="AA17" s="26"/>
      <c r="AB17" s="26"/>
      <c r="AC17" s="27"/>
      <c r="AD17" s="27"/>
      <c r="AE17" s="27"/>
    </row>
    <row r="18" spans="1:34" s="5" customFormat="1" ht="50.1" customHeight="1">
      <c r="A18" s="131"/>
      <c r="B18" s="133"/>
      <c r="C18" s="26"/>
      <c r="D18" s="26"/>
      <c r="E18" s="27"/>
      <c r="F18" s="27"/>
      <c r="G18" s="27"/>
      <c r="H18" s="133"/>
      <c r="I18" s="26"/>
      <c r="J18" s="26"/>
      <c r="K18" s="27"/>
      <c r="L18" s="27"/>
      <c r="M18" s="27"/>
      <c r="N18" s="133"/>
      <c r="O18" s="31" t="s">
        <v>147</v>
      </c>
      <c r="P18" s="31" t="s">
        <v>152</v>
      </c>
      <c r="Q18" s="32">
        <v>0.3</v>
      </c>
      <c r="R18" s="32">
        <v>92</v>
      </c>
      <c r="S18" s="32">
        <f>R18*Q18</f>
        <v>27.599999999999998</v>
      </c>
      <c r="T18" s="133"/>
      <c r="U18" s="45" t="s">
        <v>241</v>
      </c>
      <c r="V18" s="45" t="s">
        <v>237</v>
      </c>
      <c r="W18" s="46">
        <v>1.5</v>
      </c>
      <c r="X18" s="46">
        <v>93</v>
      </c>
      <c r="Y18" s="46">
        <f>X18*W18</f>
        <v>139.5</v>
      </c>
      <c r="Z18" s="133"/>
      <c r="AA18" s="26"/>
      <c r="AB18" s="26"/>
      <c r="AC18" s="27"/>
      <c r="AD18" s="27"/>
      <c r="AE18" s="27"/>
    </row>
    <row r="19" spans="1:34" s="5" customFormat="1" ht="50.1" customHeight="1">
      <c r="A19" s="131"/>
      <c r="B19" s="133"/>
      <c r="C19" s="26"/>
      <c r="D19" s="26"/>
      <c r="E19" s="27"/>
      <c r="F19" s="27"/>
      <c r="G19" s="27"/>
      <c r="H19" s="133"/>
      <c r="I19" s="26"/>
      <c r="J19" s="26"/>
      <c r="K19" s="27"/>
      <c r="L19" s="27"/>
      <c r="M19" s="27"/>
      <c r="N19" s="133"/>
      <c r="O19" s="36" t="s">
        <v>185</v>
      </c>
      <c r="P19" s="36" t="s">
        <v>127</v>
      </c>
      <c r="Q19" s="32"/>
      <c r="R19" s="32"/>
      <c r="S19" s="32"/>
      <c r="T19" s="133"/>
      <c r="U19" s="26"/>
      <c r="V19" s="26"/>
      <c r="W19" s="27"/>
      <c r="X19" s="27"/>
      <c r="Y19" s="27"/>
      <c r="Z19" s="133"/>
      <c r="AA19" s="26"/>
      <c r="AB19" s="26"/>
      <c r="AC19" s="27"/>
      <c r="AD19" s="27"/>
      <c r="AE19" s="27"/>
    </row>
    <row r="20" spans="1:34" s="5" customFormat="1" ht="50.1" customHeight="1">
      <c r="A20" s="131"/>
      <c r="B20" s="133"/>
      <c r="C20" s="26"/>
      <c r="D20" s="26"/>
      <c r="E20" s="27"/>
      <c r="F20" s="27"/>
      <c r="G20" s="27"/>
      <c r="H20" s="133"/>
      <c r="I20" s="26"/>
      <c r="J20" s="26"/>
      <c r="K20" s="27"/>
      <c r="L20" s="27"/>
      <c r="M20" s="27"/>
      <c r="N20" s="133"/>
      <c r="O20" s="26" t="s">
        <v>101</v>
      </c>
      <c r="P20" s="26" t="s">
        <v>138</v>
      </c>
      <c r="Q20" s="27"/>
      <c r="R20" s="27"/>
      <c r="S20" s="27"/>
      <c r="T20" s="133"/>
      <c r="U20" s="26"/>
      <c r="V20" s="26"/>
      <c r="W20" s="27"/>
      <c r="X20" s="27"/>
      <c r="Y20" s="27"/>
      <c r="Z20" s="133"/>
      <c r="AA20" s="26"/>
      <c r="AB20" s="26"/>
      <c r="AC20" s="27"/>
      <c r="AD20" s="27"/>
      <c r="AE20" s="27"/>
    </row>
    <row r="21" spans="1:34" s="5" customFormat="1" ht="50.1" customHeight="1">
      <c r="A21" s="131"/>
      <c r="B21" s="133"/>
      <c r="C21" s="26"/>
      <c r="D21" s="26"/>
      <c r="E21" s="27"/>
      <c r="F21" s="27"/>
      <c r="G21" s="27"/>
      <c r="H21" s="133"/>
      <c r="I21" s="26"/>
      <c r="J21" s="26"/>
      <c r="K21" s="27"/>
      <c r="L21" s="27"/>
      <c r="M21" s="27"/>
      <c r="N21" s="133"/>
      <c r="O21" s="26"/>
      <c r="P21" s="26"/>
      <c r="Q21" s="27"/>
      <c r="R21" s="27"/>
      <c r="S21" s="27"/>
      <c r="T21" s="133"/>
      <c r="U21" s="26"/>
      <c r="V21" s="26"/>
      <c r="W21" s="27"/>
      <c r="X21" s="27"/>
      <c r="Y21" s="27"/>
      <c r="Z21" s="133"/>
      <c r="AA21" s="26"/>
      <c r="AB21" s="26"/>
      <c r="AC21" s="27"/>
      <c r="AD21" s="27"/>
      <c r="AE21" s="27"/>
    </row>
    <row r="22" spans="1:34" s="5" customFormat="1" ht="50.1" customHeight="1">
      <c r="A22" s="131"/>
      <c r="B22" s="133"/>
      <c r="C22" s="26"/>
      <c r="D22" s="26"/>
      <c r="E22" s="27"/>
      <c r="F22" s="27"/>
      <c r="G22" s="27"/>
      <c r="H22" s="133"/>
      <c r="I22" s="26"/>
      <c r="J22" s="26"/>
      <c r="K22" s="27"/>
      <c r="L22" s="27"/>
      <c r="M22" s="27"/>
      <c r="N22" s="133"/>
      <c r="O22" s="26"/>
      <c r="P22" s="26"/>
      <c r="Q22" s="27"/>
      <c r="R22" s="27"/>
      <c r="S22" s="27"/>
      <c r="T22" s="133"/>
      <c r="U22" s="26"/>
      <c r="V22" s="26"/>
      <c r="W22" s="27"/>
      <c r="X22" s="27"/>
      <c r="Y22" s="27"/>
      <c r="Z22" s="133"/>
      <c r="AA22" s="26"/>
      <c r="AB22" s="26"/>
      <c r="AC22" s="27"/>
      <c r="AD22" s="27"/>
      <c r="AE22" s="27"/>
    </row>
    <row r="23" spans="1:34" s="5" customFormat="1" ht="50.1" customHeight="1">
      <c r="A23" s="134" t="s">
        <v>0</v>
      </c>
      <c r="B23" s="136"/>
      <c r="C23" s="26"/>
      <c r="D23" s="26"/>
      <c r="E23" s="27"/>
      <c r="F23" s="27"/>
      <c r="G23" s="27"/>
      <c r="H23" s="136"/>
      <c r="I23" s="26"/>
      <c r="J23" s="26"/>
      <c r="K23" s="27"/>
      <c r="L23" s="27"/>
      <c r="M23" s="27"/>
      <c r="N23" s="138" t="s">
        <v>1</v>
      </c>
      <c r="O23" s="26" t="s">
        <v>46</v>
      </c>
      <c r="P23" s="26" t="s">
        <v>47</v>
      </c>
      <c r="Q23" s="27"/>
      <c r="R23" s="27"/>
      <c r="S23" s="27"/>
      <c r="T23" s="136"/>
      <c r="U23" s="26"/>
      <c r="V23" s="26"/>
      <c r="W23" s="27"/>
      <c r="X23" s="27"/>
      <c r="Y23" s="27"/>
      <c r="Z23" s="136"/>
      <c r="AA23" s="26"/>
      <c r="AB23" s="26"/>
      <c r="AC23" s="27"/>
      <c r="AD23" s="27"/>
      <c r="AE23" s="27"/>
    </row>
    <row r="24" spans="1:34" s="5" customFormat="1" ht="50.1" customHeight="1">
      <c r="A24" s="135"/>
      <c r="B24" s="137"/>
      <c r="C24" s="26"/>
      <c r="D24" s="26"/>
      <c r="E24" s="27"/>
      <c r="F24" s="27"/>
      <c r="G24" s="27"/>
      <c r="H24" s="137"/>
      <c r="I24" s="26"/>
      <c r="J24" s="26"/>
      <c r="K24" s="27"/>
      <c r="L24" s="27"/>
      <c r="M24" s="27"/>
      <c r="N24" s="139"/>
      <c r="O24" s="26" t="s">
        <v>125</v>
      </c>
      <c r="P24" s="6" t="s">
        <v>108</v>
      </c>
      <c r="Q24" s="27"/>
      <c r="R24" s="27"/>
      <c r="S24" s="27"/>
      <c r="T24" s="137"/>
      <c r="U24" s="26"/>
      <c r="V24" s="26"/>
      <c r="W24" s="27"/>
      <c r="X24" s="27"/>
      <c r="Y24" s="27"/>
      <c r="Z24" s="137"/>
      <c r="AA24" s="26"/>
      <c r="AB24" s="26"/>
      <c r="AC24" s="27"/>
      <c r="AD24" s="27"/>
      <c r="AE24" s="27"/>
    </row>
    <row r="25" spans="1:34" s="5" customFormat="1" ht="50.1" customHeight="1">
      <c r="A25" s="130" t="s">
        <v>99</v>
      </c>
      <c r="B25" s="132"/>
      <c r="C25" s="26"/>
      <c r="D25" s="26"/>
      <c r="E25" s="27"/>
      <c r="F25" s="27"/>
      <c r="G25" s="27"/>
      <c r="H25" s="132"/>
      <c r="I25" s="26"/>
      <c r="J25" s="26"/>
      <c r="K25" s="27"/>
      <c r="L25" s="27"/>
      <c r="M25" s="27"/>
      <c r="N25" s="132" t="s">
        <v>211</v>
      </c>
      <c r="O25" s="26" t="s">
        <v>49</v>
      </c>
      <c r="P25" s="26" t="s">
        <v>50</v>
      </c>
      <c r="Q25" s="27"/>
      <c r="R25" s="27"/>
      <c r="S25" s="27"/>
      <c r="T25" s="132" t="s">
        <v>214</v>
      </c>
      <c r="U25" s="31" t="s">
        <v>159</v>
      </c>
      <c r="V25" s="31" t="s">
        <v>118</v>
      </c>
      <c r="W25" s="41">
        <v>1</v>
      </c>
      <c r="X25" s="32">
        <v>150</v>
      </c>
      <c r="Y25" s="32">
        <f>X25*W25</f>
        <v>150</v>
      </c>
      <c r="Z25" s="132"/>
      <c r="AA25" s="26"/>
      <c r="AB25" s="26"/>
      <c r="AC25" s="27"/>
      <c r="AD25" s="27"/>
      <c r="AE25" s="27"/>
    </row>
    <row r="26" spans="1:34" s="5" customFormat="1" ht="50.1" customHeight="1">
      <c r="A26" s="131"/>
      <c r="B26" s="133"/>
      <c r="C26" s="26"/>
      <c r="D26" s="26"/>
      <c r="E26" s="27"/>
      <c r="F26" s="27"/>
      <c r="G26" s="27"/>
      <c r="H26" s="133"/>
      <c r="I26" s="26"/>
      <c r="J26" s="26"/>
      <c r="K26" s="27"/>
      <c r="L26" s="27"/>
      <c r="M26" s="27"/>
      <c r="N26" s="133"/>
      <c r="O26" s="26" t="s">
        <v>148</v>
      </c>
      <c r="P26" s="26" t="s">
        <v>52</v>
      </c>
      <c r="Q26" s="27"/>
      <c r="R26" s="27"/>
      <c r="S26" s="27"/>
      <c r="T26" s="133"/>
      <c r="U26" s="26" t="s">
        <v>140</v>
      </c>
      <c r="V26" s="26" t="s">
        <v>141</v>
      </c>
      <c r="W26" s="27"/>
      <c r="X26" s="27"/>
      <c r="Y26" s="27"/>
      <c r="Z26" s="133"/>
      <c r="AA26" s="26"/>
      <c r="AB26" s="26"/>
      <c r="AC26" s="27"/>
      <c r="AD26" s="27"/>
      <c r="AE26" s="27"/>
    </row>
    <row r="27" spans="1:34" s="5" customFormat="1" ht="50.1" customHeight="1">
      <c r="A27" s="131"/>
      <c r="B27" s="133"/>
      <c r="C27" s="26"/>
      <c r="D27" s="26"/>
      <c r="E27" s="27"/>
      <c r="F27" s="27"/>
      <c r="G27" s="27"/>
      <c r="H27" s="133"/>
      <c r="I27" s="26"/>
      <c r="J27" s="26"/>
      <c r="K27" s="27"/>
      <c r="L27" s="27"/>
      <c r="M27" s="27"/>
      <c r="N27" s="133"/>
      <c r="O27" s="26" t="s">
        <v>235</v>
      </c>
      <c r="P27" s="26" t="s">
        <v>52</v>
      </c>
      <c r="Q27" s="27"/>
      <c r="R27" s="27"/>
      <c r="S27" s="27"/>
      <c r="T27" s="133"/>
      <c r="U27" s="26" t="s">
        <v>227</v>
      </c>
      <c r="V27" s="26" t="s">
        <v>228</v>
      </c>
      <c r="W27" s="27"/>
      <c r="X27" s="27"/>
      <c r="Y27" s="27"/>
      <c r="Z27" s="133"/>
      <c r="AA27" s="26"/>
      <c r="AB27" s="26"/>
      <c r="AC27" s="27"/>
      <c r="AD27" s="27"/>
      <c r="AE27" s="27"/>
    </row>
    <row r="28" spans="1:34" s="5" customFormat="1" ht="50.1" customHeight="1">
      <c r="A28" s="131"/>
      <c r="B28" s="133"/>
      <c r="C28" s="26"/>
      <c r="D28" s="26"/>
      <c r="E28" s="27"/>
      <c r="F28" s="27"/>
      <c r="G28" s="27"/>
      <c r="H28" s="133"/>
      <c r="I28" s="26"/>
      <c r="J28" s="26"/>
      <c r="K28" s="27"/>
      <c r="L28" s="27"/>
      <c r="M28" s="27"/>
      <c r="N28" s="133"/>
      <c r="O28" s="26"/>
      <c r="P28" s="26"/>
      <c r="Q28" s="27"/>
      <c r="R28" s="27"/>
      <c r="S28" s="27"/>
      <c r="T28" s="133"/>
      <c r="U28" s="26" t="s">
        <v>38</v>
      </c>
      <c r="V28" s="26" t="s">
        <v>138</v>
      </c>
      <c r="W28" s="27"/>
      <c r="X28" s="27"/>
      <c r="Y28" s="27"/>
      <c r="Z28" s="133"/>
      <c r="AA28" s="26"/>
      <c r="AB28" s="26"/>
      <c r="AC28" s="27"/>
      <c r="AD28" s="27"/>
      <c r="AE28" s="27"/>
    </row>
    <row r="29" spans="1:34" s="5" customFormat="1" ht="50.1" customHeight="1">
      <c r="A29" s="131"/>
      <c r="B29" s="133"/>
      <c r="C29" s="26"/>
      <c r="D29" s="26"/>
      <c r="E29" s="27"/>
      <c r="F29" s="27"/>
      <c r="G29" s="27"/>
      <c r="H29" s="133"/>
      <c r="I29" s="26"/>
      <c r="J29" s="26"/>
      <c r="K29" s="27"/>
      <c r="L29" s="27"/>
      <c r="M29" s="27"/>
      <c r="N29" s="133"/>
      <c r="O29" s="26"/>
      <c r="P29" s="26"/>
      <c r="Q29" s="27"/>
      <c r="R29" s="27"/>
      <c r="S29" s="27"/>
      <c r="T29" s="133"/>
      <c r="U29" s="4"/>
      <c r="V29" s="4"/>
      <c r="W29" s="4"/>
      <c r="X29" s="27"/>
      <c r="Y29" s="27"/>
      <c r="Z29" s="133"/>
      <c r="AA29" s="26"/>
      <c r="AB29" s="26"/>
      <c r="AC29" s="27"/>
      <c r="AD29" s="27"/>
      <c r="AE29" s="27"/>
    </row>
    <row r="30" spans="1:34" s="7" customFormat="1" ht="45" customHeight="1">
      <c r="A30" s="47" t="s">
        <v>16</v>
      </c>
      <c r="B30" s="48"/>
      <c r="C30" s="26"/>
      <c r="D30" s="26"/>
      <c r="E30" s="27"/>
      <c r="F30" s="27"/>
      <c r="G30" s="27"/>
      <c r="H30" s="48"/>
      <c r="I30" s="26"/>
      <c r="J30" s="26"/>
      <c r="K30" s="27"/>
      <c r="L30" s="27"/>
      <c r="M30" s="27"/>
      <c r="N30" s="48"/>
      <c r="O30" s="26"/>
      <c r="P30" s="26"/>
      <c r="Q30" s="27"/>
      <c r="R30" s="27"/>
      <c r="S30" s="27"/>
      <c r="T30" s="48" t="s">
        <v>16</v>
      </c>
      <c r="U30" s="26" t="s">
        <v>242</v>
      </c>
      <c r="V30" s="26" t="s">
        <v>187</v>
      </c>
      <c r="W30" s="29"/>
      <c r="X30" s="27"/>
      <c r="Y30" s="27"/>
      <c r="Z30" s="48"/>
      <c r="AA30" s="26"/>
      <c r="AB30" s="26"/>
      <c r="AC30" s="27"/>
      <c r="AD30" s="27"/>
      <c r="AE30" s="27"/>
    </row>
    <row r="31" spans="1:34" s="9" customFormat="1" ht="43.35" customHeight="1">
      <c r="A31" s="125" t="s">
        <v>17</v>
      </c>
      <c r="B31" s="126"/>
      <c r="C31" s="127">
        <f>SUM(G5:G30)</f>
        <v>0</v>
      </c>
      <c r="D31" s="128"/>
      <c r="E31" s="128"/>
      <c r="F31" s="128"/>
      <c r="G31" s="129"/>
      <c r="H31" s="8"/>
      <c r="I31" s="127">
        <f>SUM(M5:M30)</f>
        <v>0</v>
      </c>
      <c r="J31" s="128"/>
      <c r="K31" s="128"/>
      <c r="L31" s="128"/>
      <c r="M31" s="129"/>
      <c r="N31" s="8" t="s">
        <v>18</v>
      </c>
      <c r="O31" s="127">
        <f>SUM(S5:S30)</f>
        <v>290.60000000000002</v>
      </c>
      <c r="P31" s="128"/>
      <c r="Q31" s="128"/>
      <c r="R31" s="128"/>
      <c r="S31" s="129"/>
      <c r="T31" s="8" t="s">
        <v>18</v>
      </c>
      <c r="U31" s="127">
        <f>SUM(Y5:Y30)</f>
        <v>315.89999999999998</v>
      </c>
      <c r="V31" s="128"/>
      <c r="W31" s="128"/>
      <c r="X31" s="128"/>
      <c r="Y31" s="129"/>
      <c r="Z31" s="8" t="s">
        <v>18</v>
      </c>
      <c r="AA31" s="127">
        <f>SUM(AE5:AE30)</f>
        <v>0</v>
      </c>
      <c r="AB31" s="128"/>
      <c r="AC31" s="128"/>
      <c r="AD31" s="128"/>
      <c r="AE31" s="129"/>
      <c r="AF31" s="114">
        <f>AA31+U31+O31+I31+C31</f>
        <v>606.5</v>
      </c>
      <c r="AG31" s="115"/>
      <c r="AH31" s="115"/>
    </row>
    <row r="32" spans="1:34" s="14" customFormat="1" ht="25.35" customHeight="1">
      <c r="A32" s="116" t="s">
        <v>19</v>
      </c>
      <c r="B32" s="117"/>
      <c r="C32" s="110" t="s">
        <v>20</v>
      </c>
      <c r="D32" s="111"/>
      <c r="E32" s="10"/>
      <c r="F32" s="11"/>
      <c r="G32" s="11"/>
      <c r="H32" s="122"/>
      <c r="I32" s="110" t="s">
        <v>20</v>
      </c>
      <c r="J32" s="111"/>
      <c r="K32" s="10"/>
      <c r="L32" s="11"/>
      <c r="M32" s="11"/>
      <c r="N32" s="122"/>
      <c r="O32" s="110" t="s">
        <v>20</v>
      </c>
      <c r="P32" s="111"/>
      <c r="Q32" s="12">
        <v>7.1</v>
      </c>
      <c r="R32" s="13"/>
      <c r="S32" s="13"/>
      <c r="T32" s="122"/>
      <c r="U32" s="110" t="s">
        <v>20</v>
      </c>
      <c r="V32" s="111"/>
      <c r="W32" s="12">
        <v>5</v>
      </c>
      <c r="X32" s="13"/>
      <c r="Y32" s="13"/>
      <c r="Z32" s="122"/>
      <c r="AA32" s="110" t="s">
        <v>20</v>
      </c>
      <c r="AB32" s="111"/>
      <c r="AC32" s="12"/>
      <c r="AD32" s="13"/>
      <c r="AE32" s="13"/>
      <c r="AF32" s="112">
        <f>AF31/2/1205</f>
        <v>0.25165975103734439</v>
      </c>
      <c r="AG32" s="113"/>
      <c r="AH32" s="113"/>
    </row>
    <row r="33" spans="1:34" s="14" customFormat="1" ht="25.35" customHeight="1">
      <c r="A33" s="118"/>
      <c r="B33" s="119"/>
      <c r="C33" s="110" t="s">
        <v>21</v>
      </c>
      <c r="D33" s="111"/>
      <c r="E33" s="10"/>
      <c r="F33" s="11"/>
      <c r="G33" s="11"/>
      <c r="H33" s="123"/>
      <c r="I33" s="110" t="s">
        <v>21</v>
      </c>
      <c r="J33" s="111"/>
      <c r="K33" s="10"/>
      <c r="L33" s="11"/>
      <c r="M33" s="11"/>
      <c r="N33" s="123"/>
      <c r="O33" s="110" t="s">
        <v>21</v>
      </c>
      <c r="P33" s="111"/>
      <c r="Q33" s="12">
        <v>1.7</v>
      </c>
      <c r="R33" s="13"/>
      <c r="S33" s="13"/>
      <c r="T33" s="123"/>
      <c r="U33" s="110" t="s">
        <v>21</v>
      </c>
      <c r="V33" s="111"/>
      <c r="W33" s="12">
        <v>2</v>
      </c>
      <c r="X33" s="13"/>
      <c r="Y33" s="13"/>
      <c r="Z33" s="123"/>
      <c r="AA33" s="110" t="s">
        <v>21</v>
      </c>
      <c r="AB33" s="111"/>
      <c r="AC33" s="12"/>
      <c r="AD33" s="13"/>
      <c r="AE33" s="13"/>
      <c r="AF33" s="112"/>
      <c r="AG33" s="113"/>
      <c r="AH33" s="113"/>
    </row>
    <row r="34" spans="1:34" s="14" customFormat="1" ht="25.35" customHeight="1">
      <c r="A34" s="118"/>
      <c r="B34" s="119"/>
      <c r="C34" s="110" t="s">
        <v>22</v>
      </c>
      <c r="D34" s="111"/>
      <c r="E34" s="10"/>
      <c r="F34" s="11"/>
      <c r="G34" s="11"/>
      <c r="H34" s="123"/>
      <c r="I34" s="110" t="s">
        <v>22</v>
      </c>
      <c r="J34" s="111"/>
      <c r="K34" s="10"/>
      <c r="L34" s="11"/>
      <c r="M34" s="11"/>
      <c r="N34" s="123"/>
      <c r="O34" s="110" t="s">
        <v>22</v>
      </c>
      <c r="P34" s="111"/>
      <c r="Q34" s="12">
        <v>1.2</v>
      </c>
      <c r="R34" s="13"/>
      <c r="S34" s="13"/>
      <c r="T34" s="123"/>
      <c r="U34" s="110" t="s">
        <v>22</v>
      </c>
      <c r="V34" s="111"/>
      <c r="W34" s="12">
        <v>1.2</v>
      </c>
      <c r="X34" s="13"/>
      <c r="Y34" s="13"/>
      <c r="Z34" s="123"/>
      <c r="AA34" s="110" t="s">
        <v>22</v>
      </c>
      <c r="AB34" s="111"/>
      <c r="AC34" s="12"/>
      <c r="AD34" s="13"/>
      <c r="AE34" s="13"/>
    </row>
    <row r="35" spans="1:34" s="14" customFormat="1" ht="25.35" customHeight="1">
      <c r="A35" s="118"/>
      <c r="B35" s="119"/>
      <c r="C35" s="110" t="s">
        <v>23</v>
      </c>
      <c r="D35" s="111"/>
      <c r="E35" s="10"/>
      <c r="F35" s="11"/>
      <c r="G35" s="11"/>
      <c r="H35" s="123"/>
      <c r="I35" s="110" t="s">
        <v>23</v>
      </c>
      <c r="J35" s="111"/>
      <c r="K35" s="10"/>
      <c r="L35" s="11"/>
      <c r="M35" s="11"/>
      <c r="N35" s="123"/>
      <c r="O35" s="110" t="s">
        <v>23</v>
      </c>
      <c r="P35" s="111"/>
      <c r="Q35" s="12"/>
      <c r="R35" s="13"/>
      <c r="S35" s="13"/>
      <c r="T35" s="123"/>
      <c r="U35" s="110" t="s">
        <v>23</v>
      </c>
      <c r="V35" s="111"/>
      <c r="W35" s="12">
        <v>1</v>
      </c>
      <c r="X35" s="13"/>
      <c r="Y35" s="13"/>
      <c r="Z35" s="123"/>
      <c r="AA35" s="110" t="s">
        <v>23</v>
      </c>
      <c r="AB35" s="111"/>
      <c r="AC35" s="12"/>
      <c r="AD35" s="13"/>
      <c r="AE35" s="13"/>
    </row>
    <row r="36" spans="1:34" s="14" customFormat="1" ht="25.35" customHeight="1">
      <c r="A36" s="118"/>
      <c r="B36" s="119"/>
      <c r="C36" s="110" t="s">
        <v>24</v>
      </c>
      <c r="D36" s="111"/>
      <c r="E36" s="10"/>
      <c r="F36" s="11"/>
      <c r="G36" s="11"/>
      <c r="H36" s="123"/>
      <c r="I36" s="110" t="s">
        <v>24</v>
      </c>
      <c r="J36" s="111"/>
      <c r="K36" s="12"/>
      <c r="L36" s="11"/>
      <c r="M36" s="11"/>
      <c r="N36" s="123"/>
      <c r="O36" s="110" t="s">
        <v>24</v>
      </c>
      <c r="P36" s="111"/>
      <c r="Q36" s="12">
        <v>2.5</v>
      </c>
      <c r="R36" s="13"/>
      <c r="S36" s="13"/>
      <c r="T36" s="123"/>
      <c r="U36" s="110" t="s">
        <v>24</v>
      </c>
      <c r="V36" s="111"/>
      <c r="W36" s="12">
        <v>3</v>
      </c>
      <c r="X36" s="13"/>
      <c r="Y36" s="13"/>
      <c r="Z36" s="123"/>
      <c r="AA36" s="110" t="s">
        <v>24</v>
      </c>
      <c r="AB36" s="111"/>
      <c r="AC36" s="12"/>
      <c r="AD36" s="13"/>
      <c r="AE36" s="13"/>
    </row>
    <row r="37" spans="1:34" s="14" customFormat="1" ht="30" customHeight="1">
      <c r="A37" s="120"/>
      <c r="B37" s="121"/>
      <c r="C37" s="110" t="s">
        <v>25</v>
      </c>
      <c r="D37" s="111"/>
      <c r="E37" s="15">
        <f>E32*70+E33*75+E34*25+E35*60+E36*45</f>
        <v>0</v>
      </c>
      <c r="F37" s="11"/>
      <c r="G37" s="11"/>
      <c r="H37" s="124"/>
      <c r="I37" s="110" t="s">
        <v>25</v>
      </c>
      <c r="J37" s="111"/>
      <c r="K37" s="15">
        <f>K32*70+K33*75+K34*25+K35*60+K36*45</f>
        <v>0</v>
      </c>
      <c r="L37" s="11"/>
      <c r="M37" s="11"/>
      <c r="N37" s="124"/>
      <c r="O37" s="110" t="s">
        <v>25</v>
      </c>
      <c r="P37" s="111"/>
      <c r="Q37" s="15">
        <f>Q32*70+Q33*75+Q34*25+Q35*150+Q36*45</f>
        <v>767</v>
      </c>
      <c r="R37" s="11"/>
      <c r="S37" s="11"/>
      <c r="T37" s="124"/>
      <c r="U37" s="110" t="s">
        <v>25</v>
      </c>
      <c r="V37" s="111"/>
      <c r="W37" s="15">
        <f>W32*70+W33*75+W34*25+W35*60+W36*45</f>
        <v>725</v>
      </c>
      <c r="X37" s="11"/>
      <c r="Y37" s="11"/>
      <c r="Z37" s="124"/>
      <c r="AA37" s="110" t="s">
        <v>25</v>
      </c>
      <c r="AB37" s="111"/>
      <c r="AC37" s="15">
        <f>AC32*70+AC33*75+AC34*25+AC35*60+AC36*45</f>
        <v>0</v>
      </c>
      <c r="AD37" s="11"/>
      <c r="AE37" s="11"/>
    </row>
    <row r="38" spans="1:34" s="14" customFormat="1" ht="47.25" customHeight="1">
      <c r="A38" s="108" t="s">
        <v>26</v>
      </c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</row>
    <row r="39" spans="1:34" s="17" customFormat="1" ht="30" customHeight="1">
      <c r="A39" s="109" t="s">
        <v>27</v>
      </c>
      <c r="B39" s="109"/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6"/>
      <c r="AE39" s="16"/>
    </row>
    <row r="40" spans="1:34" ht="30" customHeight="1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8"/>
      <c r="R40" s="16"/>
      <c r="S40" s="16"/>
      <c r="T40" s="16"/>
      <c r="U40" s="16"/>
      <c r="V40" s="16"/>
      <c r="W40" s="18"/>
      <c r="X40" s="16"/>
      <c r="Y40" s="16"/>
      <c r="Z40" s="16"/>
      <c r="AA40" s="16"/>
      <c r="AB40" s="16"/>
      <c r="AC40" s="18"/>
      <c r="AD40" s="16"/>
      <c r="AE40" s="16"/>
    </row>
    <row r="41" spans="1:34" ht="30" customHeight="1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8"/>
      <c r="R41" s="16"/>
      <c r="S41" s="16"/>
      <c r="T41" s="16"/>
      <c r="U41" s="16"/>
      <c r="V41" s="16"/>
      <c r="W41" s="18"/>
      <c r="X41" s="16"/>
      <c r="Y41" s="16"/>
      <c r="Z41" s="16"/>
      <c r="AA41" s="16"/>
      <c r="AB41" s="16"/>
      <c r="AC41" s="18"/>
      <c r="AD41" s="16"/>
      <c r="AE41" s="16"/>
    </row>
    <row r="42" spans="1:34" ht="30" customHeight="1"/>
    <row r="43" spans="1:34" ht="30" customHeight="1"/>
    <row r="44" spans="1:34" ht="30" customHeight="1"/>
  </sheetData>
  <mergeCells count="113">
    <mergeCell ref="O3:Q3"/>
    <mergeCell ref="U3:W3"/>
    <mergeCell ref="AA3:AC3"/>
    <mergeCell ref="A1:AE1"/>
    <mergeCell ref="B2:G2"/>
    <mergeCell ref="H2:M2"/>
    <mergeCell ref="N2:S2"/>
    <mergeCell ref="T2:Y2"/>
    <mergeCell ref="Z2:AE2"/>
    <mergeCell ref="A4:B4"/>
    <mergeCell ref="A5:A6"/>
    <mergeCell ref="B5:B6"/>
    <mergeCell ref="C5:C6"/>
    <mergeCell ref="D5:D6"/>
    <mergeCell ref="E5:E6"/>
    <mergeCell ref="A3:B3"/>
    <mergeCell ref="C3:E3"/>
    <mergeCell ref="I3:K3"/>
    <mergeCell ref="V5:V6"/>
    <mergeCell ref="W5:W6"/>
    <mergeCell ref="L5:L6"/>
    <mergeCell ref="M5:M6"/>
    <mergeCell ref="N5:N6"/>
    <mergeCell ref="O5:O6"/>
    <mergeCell ref="P5:P6"/>
    <mergeCell ref="Q5:Q6"/>
    <mergeCell ref="F5:F6"/>
    <mergeCell ref="G5:G6"/>
    <mergeCell ref="H5:H6"/>
    <mergeCell ref="I5:I6"/>
    <mergeCell ref="J5:J6"/>
    <mergeCell ref="K5:K6"/>
    <mergeCell ref="A17:A22"/>
    <mergeCell ref="B17:B22"/>
    <mergeCell ref="H17:H22"/>
    <mergeCell ref="N17:N22"/>
    <mergeCell ref="T17:T22"/>
    <mergeCell ref="Z17:Z22"/>
    <mergeCell ref="AD5:AD6"/>
    <mergeCell ref="AE5:AE6"/>
    <mergeCell ref="A7:A16"/>
    <mergeCell ref="B7:B16"/>
    <mergeCell ref="H7:H16"/>
    <mergeCell ref="N7:N16"/>
    <mergeCell ref="T7:T16"/>
    <mergeCell ref="Z7:Z16"/>
    <mergeCell ref="X5:X6"/>
    <mergeCell ref="Y5:Y6"/>
    <mergeCell ref="Z5:Z6"/>
    <mergeCell ref="AA5:AA6"/>
    <mergeCell ref="AB5:AB6"/>
    <mergeCell ref="AC5:AC6"/>
    <mergeCell ref="R5:R6"/>
    <mergeCell ref="S5:S6"/>
    <mergeCell ref="T5:T6"/>
    <mergeCell ref="U5:U6"/>
    <mergeCell ref="A25:A29"/>
    <mergeCell ref="B25:B29"/>
    <mergeCell ref="H25:H29"/>
    <mergeCell ref="N25:N29"/>
    <mergeCell ref="T25:T29"/>
    <mergeCell ref="Z25:Z29"/>
    <mergeCell ref="A23:A24"/>
    <mergeCell ref="B23:B24"/>
    <mergeCell ref="H23:H24"/>
    <mergeCell ref="N23:N24"/>
    <mergeCell ref="T23:T24"/>
    <mergeCell ref="Z23:Z24"/>
    <mergeCell ref="AA32:AB32"/>
    <mergeCell ref="AF32:AH33"/>
    <mergeCell ref="C33:D33"/>
    <mergeCell ref="I33:J33"/>
    <mergeCell ref="O33:P33"/>
    <mergeCell ref="U33:V33"/>
    <mergeCell ref="AA33:AB33"/>
    <mergeCell ref="AF31:AH31"/>
    <mergeCell ref="A32:B37"/>
    <mergeCell ref="C32:D32"/>
    <mergeCell ref="H32:H37"/>
    <mergeCell ref="I32:J32"/>
    <mergeCell ref="N32:N37"/>
    <mergeCell ref="O32:P32"/>
    <mergeCell ref="T32:T37"/>
    <mergeCell ref="U32:V32"/>
    <mergeCell ref="Z32:Z37"/>
    <mergeCell ref="A31:B31"/>
    <mergeCell ref="C31:G31"/>
    <mergeCell ref="I31:M31"/>
    <mergeCell ref="O31:S31"/>
    <mergeCell ref="U31:Y31"/>
    <mergeCell ref="AA31:AE31"/>
    <mergeCell ref="C34:D34"/>
    <mergeCell ref="I34:J34"/>
    <mergeCell ref="O34:P34"/>
    <mergeCell ref="U34:V34"/>
    <mergeCell ref="AA34:AB34"/>
    <mergeCell ref="C35:D35"/>
    <mergeCell ref="I35:J35"/>
    <mergeCell ref="O35:P35"/>
    <mergeCell ref="U35:V35"/>
    <mergeCell ref="AA35:AB35"/>
    <mergeCell ref="A38:AE38"/>
    <mergeCell ref="A39:AC39"/>
    <mergeCell ref="C36:D36"/>
    <mergeCell ref="I36:J36"/>
    <mergeCell ref="O36:P36"/>
    <mergeCell ref="U36:V36"/>
    <mergeCell ref="AA36:AB36"/>
    <mergeCell ref="C37:D37"/>
    <mergeCell ref="I37:J37"/>
    <mergeCell ref="O37:P37"/>
    <mergeCell ref="U37:V37"/>
    <mergeCell ref="AA37:AB37"/>
  </mergeCells>
  <phoneticPr fontId="1" type="noConversion"/>
  <printOptions horizontalCentered="1" verticalCentered="1"/>
  <pageMargins left="0" right="0" top="0" bottom="0" header="0.23622047244094491" footer="0"/>
  <pageSetup paperSize="9" scale="2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具名範圍</vt:lpstr>
      </vt:variant>
      <vt:variant>
        <vt:i4>7</vt:i4>
      </vt:variant>
    </vt:vector>
  </HeadingPairs>
  <TitlesOfParts>
    <vt:vector size="14" baseType="lpstr">
      <vt:lpstr>17-週</vt:lpstr>
      <vt:lpstr>18-週</vt:lpstr>
      <vt:lpstr>20-週</vt:lpstr>
      <vt:lpstr>20-素週</vt:lpstr>
      <vt:lpstr>21</vt:lpstr>
      <vt:lpstr>18-素週</vt:lpstr>
      <vt:lpstr>17-素週</vt:lpstr>
      <vt:lpstr>'17-素週'!Print_Area</vt:lpstr>
      <vt:lpstr>'17-週'!Print_Area</vt:lpstr>
      <vt:lpstr>'18-素週'!Print_Area</vt:lpstr>
      <vt:lpstr>'18-週'!Print_Area</vt:lpstr>
      <vt:lpstr>'20-素週'!Print_Area</vt:lpstr>
      <vt:lpstr>'20-週'!Print_Area</vt:lpstr>
      <vt:lpstr>'21'!Print_Area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User</cp:lastModifiedBy>
  <cp:lastPrinted>2022-06-16T05:53:38Z</cp:lastPrinted>
  <dcterms:created xsi:type="dcterms:W3CDTF">2017-08-25T12:09:48Z</dcterms:created>
  <dcterms:modified xsi:type="dcterms:W3CDTF">2022-06-17T01:27:46Z</dcterms:modified>
</cp:coreProperties>
</file>